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Asignacion" sheetId="2" state="visible" r:id="rId4"/>
    <sheet name="Ayuda" sheetId="3" state="visible" r:id="rId5"/>
    <sheet name="Imprimir" sheetId="4" state="visible" r:id="rId6"/>
  </sheets>
  <definedNames>
    <definedName function="false" hidden="true" localSheetId="1" name="_xlnm._FilterDatabase" vbProcedure="false">Asignacion!$A$7:$K$507</definedName>
    <definedName name="_xlnm.Print_Area" localSheetId="0">'Resumen'!$A$1:$F$38</definedName>
    <definedName name="_xlnm.Print_Area" localSheetId="1">'Asignacion'!$A$1:$K$14</definedName>
    <definedName name="_xlnm.Print_Area" localSheetId="2">'Ayuda'!$A$1:$B$18</definedName>
    <definedName name="_xlnm.Print_Area" localSheetId="3">'Imprimir'!$A$1:$K$32</definedName>
    <definedName name="_xlnm.Print_Titles" localSheetId="1">'Asignacion'!$7:$7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<sst xmlns="http://schemas.openxmlformats.org/spreadsheetml/2006/main" count="65" uniqueCount="58">
  <si>
    <t xml:space="preserve">Cada euro con un destino</t>
  </si>
  <si>
    <t xml:space="preserve">Moneda</t>
  </si>
  <si>
    <t xml:space="preserve">EUR</t>
  </si>
  <si>
    <t xml:space="preserve">Revisión</t>
  </si>
  <si>
    <t xml:space="preserve">Ejemplo ficticio. Sustituye las entradas azules por tus datos.</t>
  </si>
  <si>
    <t xml:space="preserve">Dinero disponible para asignar</t>
  </si>
  <si>
    <t xml:space="preserve">Saldo al empezar</t>
  </si>
  <si>
    <t xml:space="preserve">Total asignado</t>
  </si>
  <si>
    <t xml:space="preserve">Cobro no incluido 1</t>
  </si>
  <si>
    <t xml:space="preserve">Pendiente de asignar</t>
  </si>
  <si>
    <t xml:space="preserve">Cobro no incluido 2</t>
  </si>
  <si>
    <t xml:space="preserve">Filas que revisar</t>
  </si>
  <si>
    <t xml:space="preserve">Cobro no incluido 3</t>
  </si>
  <si>
    <t xml:space="preserve">Estado del reparto</t>
  </si>
  <si>
    <t xml:space="preserve">Ejecutado / apartado</t>
  </si>
  <si>
    <t xml:space="preserve">Pendiente de ejecutar</t>
  </si>
  <si>
    <t xml:space="preserve">Destino del dinero</t>
  </si>
  <si>
    <t xml:space="preserve">Importe</t>
  </si>
  <si>
    <t xml:space="preserve">Gasto</t>
  </si>
  <si>
    <t xml:space="preserve">Reserva</t>
  </si>
  <si>
    <t xml:space="preserve">Ahorro</t>
  </si>
  <si>
    <t xml:space="preserve">Asigna gastos, reservas y ahorro</t>
  </si>
  <si>
    <t xml:space="preserve">500 filas editables. Para imprimir los movimientos, usa la hoja Imprimir y su selector de página.</t>
  </si>
  <si>
    <t xml:space="preserve">Destino</t>
  </si>
  <si>
    <t xml:space="preserve">Tipo</t>
  </si>
  <si>
    <t xml:space="preserve">Asignado</t>
  </si>
  <si>
    <t xml:space="preserve">Control</t>
  </si>
  <si>
    <t xml:space="preserve">Objetivo reserva</t>
  </si>
  <si>
    <t xml:space="preserve">Ya guardado</t>
  </si>
  <si>
    <t xml:space="preserve">Vencimiento</t>
  </si>
  <si>
    <t xml:space="preserve">Reserva sugerida</t>
  </si>
  <si>
    <t xml:space="preserve">Asignación usada</t>
  </si>
  <si>
    <t xml:space="preserve">Ejecutado</t>
  </si>
  <si>
    <t xml:space="preserve">Por ejecutar</t>
  </si>
  <si>
    <t xml:space="preserve">Última fila usada</t>
  </si>
  <si>
    <t xml:space="preserve">Vivienda</t>
  </si>
  <si>
    <t xml:space="preserve">Alimentación</t>
  </si>
  <si>
    <t xml:space="preserve">Transporte</t>
  </si>
  <si>
    <t xml:space="preserve">Suministros</t>
  </si>
  <si>
    <t xml:space="preserve">Ocio</t>
  </si>
  <si>
    <t xml:space="preserve">Seguro anual</t>
  </si>
  <si>
    <t xml:space="preserve">Fondo de emergencia</t>
  </si>
  <si>
    <t xml:space="preserve">Cómo usar esta herramienta</t>
  </si>
  <si>
    <t xml:space="preserve">Calcula Disponible con saldo al empezar y cobros que aún no estén incluidos en ese saldo.</t>
  </si>
  <si>
    <t xml:space="preserve">Asigna gastos, reservas y ahorro. Pendiente cero significa que cada euro tiene destino, aunque no lo hayas pagado.</t>
  </si>
  <si>
    <t xml:space="preserve">En una Reserva puedes dejar Asignado vacío y completar objetivo, ya guardado y vencimiento: se calcula la aportación mensual.</t>
  </si>
  <si>
    <t xml:space="preserve">La reserva sugerida reparte lo que falta entre meses hasta el vencimiento, con mínimo de un mes. Una fecha vencida exige revisar el pago ahora.</t>
  </si>
  <si>
    <t xml:space="preserve">Ejecutado incluye gasto pagado o dinero efectivamente apartado, según el tipo. Se compara con la asignación, sin volver a sumar ingresos.</t>
  </si>
  <si>
    <t xml:space="preserve">Para mover dinero entre destinos usa sobres. Conserva las dos tareas: preparar el plan y ejecutarlo.</t>
  </si>
  <si>
    <t xml:space="preserve">Las celdas con fondo azul son editables. Fórmulas protegidas sin contraseña.</t>
  </si>
  <si>
    <t xml:space="preserve">Importes de ejemplo ficticios. Cada archivo vacío conserva solo ajustes y fórmulas.</t>
  </si>
  <si>
    <t xml:space="preserve">Pruebas de cálculo en LibreOffice. Excel 365, móvil y Google Sheets pendientes.</t>
  </si>
  <si>
    <t xml:space="preserve">PlantillasyPortadas · https://plantillasyportadas.com/ · 16/10/2026</t>
  </si>
  <si>
    <t xml:space="preserve">Impresión: en Imprimir elige página 1–25 e imprime la hoja activa. El registro original solo ofrece una vista parcial.</t>
  </si>
  <si>
    <t xml:space="preserve">Registro: página de movimientos</t>
  </si>
  <si>
    <t xml:space="preserve">Página (1 a 25)</t>
  </si>
  <si>
    <t xml:space="preserve">Páginas con datos</t>
  </si>
  <si>
    <t xml:space="preserve">Imprime esta hoja. Cambia Página para recorrer el registro: veinte filas por página.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</si>
</sst>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0;[RED]\-#,##0.00;0.00"/>
    <numFmt numFmtId="167" formatCode="0"/>
    <numFmt numFmtId="168" formatCode="#,##0.00"/>
  </numFmts>
  <fonts count="1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6"/>
      <color rgb="FF20252B"/>
      <name val="Arial"/>
      <family val="0"/>
      <charset val="1"/>
    </font>
    <font>
      <sz val="11"/>
      <color rgb="FF0000CC"/>
      <name val="Arial"/>
      <family val="0"/>
      <charset val="1"/>
    </font>
    <font>
      <sz val="10"/>
      <color rgb="FF20252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Calibri"/>
      <family val="0"/>
      <charset val="1"/>
    </font>
    <font>
      <sz val="11"/>
      <color rgb="FF0000CC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FFFFFF"/>
        <bgColor rgb="FFEAF3FF"/>
      </patternFill>
    </fill>
    <fill>
      <patternFill patternType="solid">
        <fgColor rgb="FF4C403A"/>
        <bgColor rgb="FF713D2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9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4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4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4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4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16" fillId="2" borderId="0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16" fillId="2" borderId="0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4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4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6" fontId="16" fillId="2" borderId="0" xfId="20" applyFont="true" applyBorder="true" applyAlignment="true" applyProtection="1">
      <alignment horizontal="general" vertical="bottom" textRotation="0" wrapText="true" indent="0" shrinkToFit="false"/>
      <protection locked="0" hidden="false"/>
    </xf>
    <xf numFmtId="165" fontId="16" fillId="2" borderId="0" xfId="20" applyFont="true" applyBorder="true" applyAlignment="true" applyProtection="1">
      <alignment horizontal="general" vertical="bottom" textRotation="0" wrapText="tru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  <dxf>
      <font>
        <b val="1"/>
        <color rgb="FF9C2020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713D2A"/>
      <rgbColor rgb="FFFCE8E6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9C2020"/>
      <rgbColor rgb="FF993366"/>
      <rgbColor rgb="FF333399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Reparto del dinero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"Importe"</c:f>
              <c:strCache>
                <c:ptCount val="1"/>
                <c:pt idx="0">
                  <c:v>Importe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Resumen!$A$18:$A$20</c:f>
              <c:strCache>
                <c:ptCount val="3"/>
                <c:pt idx="0">
                  <c:v>Gasto</c:v>
                </c:pt>
                <c:pt idx="1">
                  <c:v>Reserva</c:v>
                </c:pt>
                <c:pt idx="2">
                  <c:v>Ahorro</c:v>
                </c:pt>
              </c:strCache>
            </c:strRef>
          </c:cat>
          <c:val>
            <c:numRef>
              <c:f>Resumen!$B$18:$B$20</c:f>
              <c:numCache>
                <c:formatCode>#,##0.00;[RED]\-#,##0.00;0.00</c:formatCode>
                <c:ptCount val="3"/>
                <c:pt idx="0">
                  <c:v>1350</c:v>
                </c:pt>
                <c:pt idx="1">
                  <c:v>150</c:v>
                </c:pt>
                <c:pt idx="2">
                  <c:v>300</c:v>
                </c:pt>
              </c:numCache>
            </c:numRef>
          </c:val>
        </c:ser>
        <c:gapWidth val="150"/>
        <c:overlap val="0"/>
        <c:axId val="48297724"/>
        <c:axId val="53139731"/>
      </c:barChart>
      <c:catAx>
        <c:axId val="48297724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53139731"/>
        <c:crosses val="autoZero"/>
        <c:auto val="1"/>
        <c:lblAlgn val="ctr"/>
        <c:lblOffset val="100"/>
        <c:noMultiLvlLbl val="0"/>
      </c:catAx>
      <c:valAx>
        <c:axId val="53139731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48297724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5</xdr:col>
      <xdr:colOff>280440</xdr:colOff>
      <xdr:row>36</xdr:row>
      <xdr:rowOff>252000</xdr:rowOff>
    </xdr:to>
    <xdr:graphicFrame>
      <xdr:nvGraphicFramePr>
        <xdr:cNvPr id="1" name="Chart"/>
        <xdr:cNvGraphicFramePr/>
      </xdr:nvGraphicFramePr>
      <xdr:xfrm>
        <a:off x="0" y="6019920"/>
        <a:ext cx="6905880" cy="3553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4" min="4" style="1" width="22"/>
    <col collapsed="false" customWidth="true" hidden="false" outlineLevel="0" max="5" min="5" style="1" width="17"/>
    <col collapsed="false" customWidth="true" hidden="false" outlineLevel="0" max="6" min="6" style="1" width="4"/>
  </cols>
  <sheetData>
    <row r="1" customFormat="false" ht="20" hidden="false" customHeight="true" outlineLevel="0" collapsed="false">
      <c r="A1" s="2"/>
      <c r="B1" s="2"/>
      <c r="C1" s="2"/>
      <c r="D1" s="2"/>
      <c r="E1" s="2"/>
      <c r="F1" s="2"/>
    </row>
    <row r="2" customFormat="false" ht="20" hidden="false" customHeight="true" outlineLevel="0" collapsed="false">
      <c r="A2" s="3" t="s">
        <v>0</v>
      </c>
      <c r="B2" s="4"/>
      <c r="C2" s="4"/>
      <c r="D2" s="4"/>
      <c r="E2" s="4"/>
      <c r="F2" s="4"/>
    </row>
    <row r="3" customFormat="false" ht="20" hidden="false" customHeight="true" outlineLevel="0" collapsed="false">
      <c r="A3" s="5"/>
      <c r="B3" s="5"/>
      <c r="C3" s="5"/>
      <c r="D3" s="5"/>
      <c r="E3" s="5"/>
      <c r="F3" s="5"/>
    </row>
    <row r="4" customFormat="false" ht="20" hidden="false" customHeight="true" outlineLevel="0" collapsed="false">
      <c r="A4" s="2" t="s">
        <v>1</v>
      </c>
      <c r="B4" s="29" t="s">
        <v>2</v>
      </c>
      <c r="C4" s="2"/>
      <c r="D4" s="2" t="s">
        <v>3</v>
      </c>
      <c r="E4" s="30" t="n">
        <v>46311</v>
      </c>
      <c r="F4" s="2"/>
    </row>
    <row r="5" customFormat="false" ht="20" hidden="false" customHeight="true" outlineLevel="0" collapsed="false">
      <c r="A5" s="2"/>
      <c r="B5" s="2"/>
      <c r="C5" s="2"/>
      <c r="D5" s="2"/>
      <c r="E5" s="2"/>
      <c r="F5" s="2"/>
    </row>
    <row r="6" customFormat="false" ht="20" hidden="false" customHeight="true" outlineLevel="0" collapsed="false">
      <c r="A6" s="8" t="s">
        <v>4</v>
      </c>
      <c r="B6" s="8"/>
      <c r="C6" s="8"/>
      <c r="D6" s="8"/>
      <c r="E6" s="8"/>
      <c r="F6" s="8"/>
    </row>
    <row r="7" customFormat="false" ht="20" hidden="false" customHeight="true" outlineLevel="0" collapsed="false">
      <c r="A7" s="2"/>
      <c r="B7" s="2"/>
      <c r="C7" s="2"/>
      <c r="D7" s="2"/>
      <c r="E7" s="2"/>
      <c r="F7" s="2"/>
    </row>
    <row r="8" customFormat="false" ht="20" hidden="false" customHeight="true" outlineLevel="0" collapsed="false">
      <c r="A8" s="2" t="s">
        <v>5</v>
      </c>
      <c r="B8" s="9" t="n">
        <f aca="false">IF(COUNT(E8:E11)&gt;0,SUM(E8:E11),"n.a.")</f>
        <v>1800</v>
      </c>
      <c r="C8" s="2"/>
      <c r="D8" s="10" t="s">
        <v>6</v>
      </c>
      <c r="E8" s="31" t="n">
        <v>1800</v>
      </c>
      <c r="F8" s="2"/>
    </row>
    <row r="9" customFormat="false" ht="20" hidden="false" customHeight="true" outlineLevel="0" collapsed="false">
      <c r="A9" s="2" t="s">
        <v>7</v>
      </c>
      <c r="B9" s="12" t="n">
        <f aca="false">SUM(Asignacion!I8:I507)</f>
        <v>1800</v>
      </c>
      <c r="C9" s="2"/>
      <c r="D9" s="10" t="s">
        <v>8</v>
      </c>
      <c r="E9" s="31"/>
      <c r="F9" s="2"/>
    </row>
    <row r="10" customFormat="false" ht="20" hidden="false" customHeight="true" outlineLevel="0" collapsed="false">
      <c r="A10" s="2" t="s">
        <v>9</v>
      </c>
      <c r="B10" s="12" t="n">
        <f aca="false">IF(ISNUMBER(B8),B8-B9,"n.a.")</f>
        <v>0</v>
      </c>
      <c r="C10" s="2"/>
      <c r="D10" s="10" t="s">
        <v>10</v>
      </c>
      <c r="E10" s="31"/>
      <c r="F10" s="2"/>
    </row>
    <row r="11" customFormat="false" ht="20" hidden="false" customHeight="true" outlineLevel="0" collapsed="false">
      <c r="A11" s="2" t="s">
        <v>11</v>
      </c>
      <c r="B11" s="13" t="n">
        <f aca="false">COUNTIFS(Asignacion!D8:D507,"REVISAR*")</f>
        <v>0</v>
      </c>
      <c r="C11" s="2"/>
      <c r="D11" s="10" t="s">
        <v>12</v>
      </c>
      <c r="E11" s="31"/>
      <c r="F11" s="2"/>
    </row>
    <row r="12" customFormat="false" ht="20" hidden="false" customHeight="true" outlineLevel="0" collapsed="false">
      <c r="A12" s="2" t="s">
        <v>13</v>
      </c>
      <c r="B12" s="2" t="str">
        <f aca="false">IF(NOT(ISNUMBER(B8)),"Introduce disponible",IF(B10&lt;0,"Reasigna el exceso",IF(B10&gt;0,"Asigna el resto","Todo asignado")))</f>
        <v>Todo asignado</v>
      </c>
      <c r="C12" s="2"/>
      <c r="D12" s="10"/>
      <c r="E12" s="2"/>
      <c r="F12" s="2"/>
    </row>
    <row r="13" customFormat="false" ht="20" hidden="false" customHeight="true" outlineLevel="0" collapsed="false">
      <c r="A13" s="2"/>
      <c r="B13" s="2"/>
      <c r="C13" s="2"/>
      <c r="D13" s="10" t="s">
        <v>14</v>
      </c>
      <c r="E13" s="12" t="n">
        <f aca="false">SUMIFS(Asignacion!J8:J507,Asignacion!D8:D507,"Correcto")</f>
        <v>0</v>
      </c>
      <c r="F13" s="2"/>
    </row>
    <row r="14" customFormat="false" ht="20" hidden="false" customHeight="true" outlineLevel="0" collapsed="false">
      <c r="A14" s="2"/>
      <c r="B14" s="2"/>
      <c r="C14" s="2"/>
      <c r="D14" s="10"/>
      <c r="E14" s="2"/>
      <c r="F14" s="2"/>
    </row>
    <row r="15" customFormat="false" ht="20" hidden="false" customHeight="true" outlineLevel="0" collapsed="false">
      <c r="A15" s="2"/>
      <c r="B15" s="2"/>
      <c r="C15" s="2"/>
      <c r="D15" s="10" t="s">
        <v>15</v>
      </c>
      <c r="E15" s="12" t="n">
        <f aca="false">SUM(Asignacion!K8:K507)</f>
        <v>1800</v>
      </c>
      <c r="F15" s="2"/>
    </row>
    <row r="16" customFormat="false" ht="20" hidden="false" customHeight="true" outlineLevel="0" collapsed="false">
      <c r="A16" s="2"/>
      <c r="B16" s="2"/>
      <c r="C16" s="2"/>
      <c r="D16" s="2"/>
      <c r="E16" s="2"/>
      <c r="F16" s="2"/>
    </row>
    <row r="17" customFormat="false" ht="34" hidden="false" customHeight="true" outlineLevel="0" collapsed="false">
      <c r="A17" s="14" t="s">
        <v>16</v>
      </c>
      <c r="B17" s="15" t="s">
        <v>17</v>
      </c>
      <c r="C17" s="12"/>
      <c r="D17" s="12"/>
      <c r="E17" s="12"/>
      <c r="F17" s="12"/>
    </row>
    <row r="18" customFormat="false" ht="20" hidden="false" customHeight="true" outlineLevel="0" collapsed="false">
      <c r="A18" s="2" t="s">
        <v>18</v>
      </c>
      <c r="B18" s="12" t="n">
        <f aca="false">SUMIFS(Asignacion!I8:I507,Asignacion!B8:B507,A18)</f>
        <v>1350</v>
      </c>
      <c r="C18" s="12"/>
      <c r="D18" s="12"/>
      <c r="E18" s="12"/>
      <c r="F18" s="12"/>
    </row>
    <row r="19" customFormat="false" ht="20" hidden="false" customHeight="true" outlineLevel="0" collapsed="false">
      <c r="A19" s="2" t="s">
        <v>19</v>
      </c>
      <c r="B19" s="12" t="n">
        <f aca="false">SUMIFS(Asignacion!I8:I507,Asignacion!B8:B507,A19)</f>
        <v>150</v>
      </c>
      <c r="C19" s="12"/>
      <c r="D19" s="12"/>
      <c r="E19" s="12"/>
      <c r="F19" s="12"/>
    </row>
    <row r="20" customFormat="false" ht="20" hidden="false" customHeight="true" outlineLevel="0" collapsed="false">
      <c r="A20" s="2" t="s">
        <v>20</v>
      </c>
      <c r="B20" s="12" t="n">
        <f aca="false">SUMIFS(Asignacion!I8:I507,Asignacion!B8:B507,A20)</f>
        <v>300</v>
      </c>
      <c r="C20" s="12"/>
      <c r="D20" s="12"/>
      <c r="E20" s="12"/>
      <c r="F20" s="12"/>
    </row>
    <row r="21" customFormat="false" ht="20" hidden="false" customHeight="true" outlineLevel="0" collapsed="false">
      <c r="A21" s="2"/>
      <c r="B21" s="12"/>
      <c r="C21" s="12"/>
      <c r="D21" s="12"/>
      <c r="E21" s="12"/>
      <c r="F21" s="12"/>
    </row>
    <row r="22" customFormat="false" ht="20" hidden="false" customHeight="true" outlineLevel="0" collapsed="false">
      <c r="A22" s="2"/>
      <c r="B22" s="12"/>
      <c r="C22" s="12"/>
      <c r="D22" s="12"/>
      <c r="E22" s="12"/>
      <c r="F22" s="12"/>
    </row>
    <row r="23" customFormat="false" ht="20" hidden="false" customHeight="true" outlineLevel="0" collapsed="false">
      <c r="A23" s="2"/>
      <c r="B23" s="12"/>
      <c r="C23" s="12"/>
      <c r="D23" s="12"/>
      <c r="E23" s="12"/>
      <c r="F23" s="12"/>
    </row>
    <row r="24" customFormat="false" ht="20" hidden="false" customHeight="true" outlineLevel="0" collapsed="false">
      <c r="A24" s="2"/>
      <c r="B24" s="2"/>
      <c r="C24" s="2"/>
      <c r="D24" s="2"/>
      <c r="E24" s="2"/>
      <c r="F24" s="2"/>
    </row>
    <row r="25" customFormat="false" ht="20" hidden="false" customHeight="true" outlineLevel="0" collapsed="false">
      <c r="A25" s="2"/>
      <c r="B25" s="2"/>
      <c r="C25" s="2"/>
      <c r="D25" s="2"/>
      <c r="E25" s="2"/>
      <c r="F25" s="2"/>
    </row>
    <row r="26" customFormat="false" ht="20" hidden="false" customHeight="true" outlineLevel="0" collapsed="false">
      <c r="A26" s="2"/>
      <c r="B26" s="2"/>
      <c r="C26" s="2"/>
      <c r="D26" s="2"/>
      <c r="E26" s="2"/>
      <c r="F26" s="2"/>
    </row>
    <row r="27" customFormat="false" ht="20" hidden="false" customHeight="true" outlineLevel="0" collapsed="false">
      <c r="A27" s="2"/>
      <c r="B27" s="2"/>
      <c r="C27" s="2"/>
      <c r="D27" s="2"/>
      <c r="E27" s="2"/>
      <c r="F27" s="2"/>
    </row>
    <row r="28" customFormat="false" ht="20" hidden="false" customHeight="true" outlineLevel="0" collapsed="false">
      <c r="A28" s="2"/>
      <c r="B28" s="2"/>
      <c r="C28" s="2"/>
      <c r="D28" s="2"/>
      <c r="E28" s="2"/>
      <c r="F28" s="2"/>
    </row>
    <row r="29" customFormat="false" ht="20" hidden="false" customHeight="true" outlineLevel="0" collapsed="false">
      <c r="A29" s="2"/>
      <c r="B29" s="2"/>
      <c r="C29" s="2"/>
      <c r="D29" s="2"/>
      <c r="E29" s="2"/>
      <c r="F29" s="2"/>
    </row>
    <row r="30" customFormat="false" ht="20" hidden="false" customHeight="true" outlineLevel="0" collapsed="false">
      <c r="A30" s="2"/>
      <c r="B30" s="2"/>
      <c r="C30" s="2"/>
      <c r="D30" s="2"/>
      <c r="E30" s="2"/>
      <c r="F30" s="2"/>
    </row>
    <row r="31" customFormat="false" ht="20" hidden="false" customHeight="true" outlineLevel="0" collapsed="false">
      <c r="A31" s="2"/>
      <c r="B31" s="2"/>
      <c r="C31" s="2"/>
      <c r="D31" s="2"/>
      <c r="E31" s="2"/>
      <c r="F31" s="2"/>
    </row>
    <row r="32" customFormat="false" ht="20" hidden="false" customHeight="true" outlineLevel="0" collapsed="false">
      <c r="A32" s="2"/>
      <c r="B32" s="2"/>
      <c r="C32" s="2"/>
      <c r="D32" s="2"/>
      <c r="E32" s="2"/>
      <c r="F32" s="2"/>
    </row>
    <row r="33" customFormat="false" ht="20" hidden="false" customHeight="true" outlineLevel="0" collapsed="false">
      <c r="A33" s="2"/>
      <c r="B33" s="2"/>
      <c r="C33" s="2"/>
      <c r="D33" s="2"/>
      <c r="E33" s="2"/>
      <c r="F33" s="2"/>
    </row>
    <row r="34" customFormat="false" ht="20" hidden="false" customHeight="true" outlineLevel="0" collapsed="false">
      <c r="A34" s="2"/>
      <c r="B34" s="2"/>
      <c r="C34" s="2"/>
      <c r="D34" s="2"/>
      <c r="E34" s="2"/>
      <c r="F34" s="2"/>
    </row>
    <row r="35" customFormat="false" ht="20" hidden="false" customHeight="true" outlineLevel="0" collapsed="false">
      <c r="A35" s="2"/>
      <c r="B35" s="2"/>
      <c r="C35" s="2"/>
      <c r="D35" s="2"/>
      <c r="E35" s="2"/>
      <c r="F35" s="2"/>
    </row>
    <row r="36" customFormat="false" ht="20" hidden="false" customHeight="true" outlineLevel="0" collapsed="false">
      <c r="A36" s="2"/>
      <c r="B36" s="2"/>
      <c r="C36" s="2"/>
      <c r="D36" s="2"/>
      <c r="E36" s="2"/>
      <c r="F36" s="2"/>
    </row>
    <row r="37" customFormat="false" ht="20" hidden="false" customHeight="true" outlineLevel="0" collapsed="false">
      <c r="A37" s="2"/>
      <c r="B37" s="2"/>
      <c r="C37" s="2"/>
      <c r="D37" s="2"/>
      <c r="E37" s="2"/>
      <c r="F37" s="2"/>
    </row>
    <row r="38" customFormat="false" ht="20" hidden="false" customHeight="true" outlineLevel="0" collapsed="false">
      <c r="A38" s="2"/>
      <c r="B38" s="2"/>
      <c r="C38" s="2"/>
      <c r="D38" s="2"/>
      <c r="E38" s="2"/>
      <c r="F38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L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3" min="2" style="1" width="13"/>
    <col collapsed="false" customWidth="true" hidden="false" outlineLevel="0" max="4" min="4" style="1" width="17"/>
  </cols>
  <sheetData>
    <row r="1" customFormat="false" ht="24" hidden="false" customHeight="true" outlineLevel="0" collapsed="false">
      <c r="A1" s="2"/>
      <c r="B1" s="2"/>
      <c r="C1" s="2"/>
      <c r="D1" s="2"/>
    </row>
    <row r="2" customFormat="false" ht="24" hidden="false" customHeight="true" outlineLevel="0" collapsed="false">
      <c r="A2" s="3" t="s">
        <v>21</v>
      </c>
      <c r="B2" s="2"/>
      <c r="C2" s="2"/>
      <c r="D2" s="2"/>
    </row>
    <row r="3" customFormat="false" ht="24" hidden="false" customHeight="true" outlineLevel="0" collapsed="false">
      <c r="A3" s="5"/>
      <c r="B3" s="5"/>
      <c r="C3" s="5"/>
      <c r="D3" s="5"/>
    </row>
    <row r="4" customFormat="false" ht="24" hidden="false" customHeight="true" outlineLevel="0" collapsed="false">
      <c r="A4" s="2"/>
      <c r="B4" s="2"/>
      <c r="C4" s="2"/>
      <c r="D4" s="2"/>
    </row>
    <row r="5" customFormat="false" ht="24" hidden="false" customHeight="true" outlineLevel="0" collapsed="false">
      <c r="A5" s="8" t="s">
        <v>22</v>
      </c>
      <c r="B5" s="8"/>
      <c r="C5" s="8"/>
      <c r="D5" s="8"/>
      <c r="E5" s="16"/>
      <c r="F5" s="16"/>
      <c r="G5" s="16"/>
      <c r="H5" s="16"/>
      <c r="I5" s="16"/>
      <c r="J5" s="16"/>
      <c r="K5" s="16"/>
    </row>
    <row r="6" customFormat="false" ht="24" hidden="false" customHeight="true" outlineLevel="0" collapsed="false">
      <c r="A6" s="2"/>
      <c r="B6" s="2"/>
      <c r="C6" s="2"/>
      <c r="D6" s="2"/>
    </row>
    <row r="7" customFormat="false" ht="42" hidden="false" customHeight="true" outlineLevel="0" collapsed="false">
      <c r="A7" s="17" t="s">
        <v>23</v>
      </c>
      <c r="B7" s="17" t="s">
        <v>24</v>
      </c>
      <c r="C7" s="17" t="s">
        <v>25</v>
      </c>
      <c r="D7" s="17" t="s">
        <v>26</v>
      </c>
      <c r="E7" s="18" t="s">
        <v>27</v>
      </c>
      <c r="F7" s="18" t="s">
        <v>28</v>
      </c>
      <c r="G7" s="18" t="s">
        <v>29</v>
      </c>
      <c r="H7" s="18" t="s">
        <v>30</v>
      </c>
      <c r="I7" s="18" t="s">
        <v>31</v>
      </c>
      <c r="J7" s="18" t="s">
        <v>32</v>
      </c>
      <c r="K7" s="18" t="s">
        <v>33</v>
      </c>
      <c r="L7" s="1" t="s">
        <v>34</v>
      </c>
    </row>
    <row r="8" customFormat="false" ht="30" hidden="false" customHeight="true" outlineLevel="0" collapsed="false">
      <c r="A8" s="32" t="s">
        <v>35</v>
      </c>
      <c r="B8" s="32" t="s">
        <v>18</v>
      </c>
      <c r="C8" s="33" t="n">
        <v>700</v>
      </c>
      <c r="D8" s="10" t="str">
        <f aca="false">IF(COUNTA(A8:C8,E8:G8,J8)=0,"",IF(OR(A8="",AND(B8&lt;&gt;"Gasto",B8&lt;&gt;"Reserva",B8&lt;&gt;"Ahorro"),AND(NOT(ISNUMBER(C8)),NOT(AND(C8="",ISNUMBER(H8)))),AND(ISNUMBER(C8),C8&lt;0),AND(J8&lt;&gt;"",OR(NOT(ISNUMBER(J8)),J8&lt;0))),"REVISAR datos","Correcto"))</f>
        <v>Correcto</v>
      </c>
      <c r="E8" s="34"/>
      <c r="F8" s="34"/>
      <c r="G8" s="35"/>
      <c r="H8" s="23" t="str">
        <f aca="false">IF(AND(B8="Reserva",ISNUMBER(E8),E8&gt;=0,ISNUMBER(F8),F8&gt;=0,ISNUMBER(G8)),MAX(0,E8-F8)/MAX(1,(YEAR(G8)-YEAR(Resumen!$E$4))*12+MONTH(G8)-MONTH(Resumen!$E$4)),"n.a.")</f>
        <v>n.a.</v>
      </c>
      <c r="I8" s="23" t="n">
        <f aca="false">IF(D8="Correcto",IF(ISNUMBER(C8),C8,H8),0)</f>
        <v>700</v>
      </c>
      <c r="J8" s="34"/>
      <c r="K8" s="23" t="n">
        <f aca="false">IF(D8="Correcto",I8-N(J8),0)</f>
        <v>700</v>
      </c>
      <c r="L8" s="1" t="n">
        <f aca="false">IF(COUNTA(A8:C8,E8:G8,J8)&gt;0,ROW(),0)</f>
        <v>8</v>
      </c>
    </row>
    <row r="9" customFormat="false" ht="30" hidden="false" customHeight="true" outlineLevel="0" collapsed="false">
      <c r="A9" s="32" t="s">
        <v>36</v>
      </c>
      <c r="B9" s="32" t="s">
        <v>18</v>
      </c>
      <c r="C9" s="33" t="n">
        <v>300</v>
      </c>
      <c r="D9" s="10" t="str">
        <f aca="false">IF(COUNTA(A9:C9,E9:G9,J9)=0,"",IF(OR(A9="",AND(B9&lt;&gt;"Gasto",B9&lt;&gt;"Reserva",B9&lt;&gt;"Ahorro"),AND(NOT(ISNUMBER(C9)),NOT(AND(C9="",ISNUMBER(H9)))),AND(ISNUMBER(C9),C9&lt;0),AND(J9&lt;&gt;"",OR(NOT(ISNUMBER(J9)),J9&lt;0))),"REVISAR datos","Correcto"))</f>
        <v>Correcto</v>
      </c>
      <c r="E9" s="34"/>
      <c r="F9" s="34"/>
      <c r="G9" s="35"/>
      <c r="H9" s="23" t="str">
        <f aca="false">IF(AND(B9="Reserva",ISNUMBER(E9),E9&gt;=0,ISNUMBER(F9),F9&gt;=0,ISNUMBER(G9)),MAX(0,E9-F9)/MAX(1,(YEAR(G9)-YEAR(Resumen!$E$4))*12+MONTH(G9)-MONTH(Resumen!$E$4)),"n.a.")</f>
        <v>n.a.</v>
      </c>
      <c r="I9" s="23" t="n">
        <f aca="false">IF(D9="Correcto",IF(ISNUMBER(C9),C9,H9),0)</f>
        <v>300</v>
      </c>
      <c r="J9" s="34"/>
      <c r="K9" s="23" t="n">
        <f aca="false">IF(D9="Correcto",I9-N(J9),0)</f>
        <v>300</v>
      </c>
      <c r="L9" s="1" t="n">
        <f aca="false">IF(COUNTA(A9:C9,E9:G9,J9)&gt;0,ROW(),0)</f>
        <v>9</v>
      </c>
    </row>
    <row r="10" customFormat="false" ht="30" hidden="false" customHeight="true" outlineLevel="0" collapsed="false">
      <c r="A10" s="32" t="s">
        <v>37</v>
      </c>
      <c r="B10" s="32" t="s">
        <v>18</v>
      </c>
      <c r="C10" s="33" t="n">
        <v>100</v>
      </c>
      <c r="D10" s="10" t="str">
        <f aca="false">IF(COUNTA(A10:C10,E10:G10,J10)=0,"",IF(OR(A10="",AND(B10&lt;&gt;"Gasto",B10&lt;&gt;"Reserva",B10&lt;&gt;"Ahorro"),AND(NOT(ISNUMBER(C10)),NOT(AND(C10="",ISNUMBER(H10)))),AND(ISNUMBER(C10),C10&lt;0),AND(J10&lt;&gt;"",OR(NOT(ISNUMBER(J10)),J10&lt;0))),"REVISAR datos","Correcto"))</f>
        <v>Correcto</v>
      </c>
      <c r="E10" s="34"/>
      <c r="F10" s="34"/>
      <c r="G10" s="35"/>
      <c r="H10" s="23" t="str">
        <f aca="false">IF(AND(B10="Reserva",ISNUMBER(E10),E10&gt;=0,ISNUMBER(F10),F10&gt;=0,ISNUMBER(G10)),MAX(0,E10-F10)/MAX(1,(YEAR(G10)-YEAR(Resumen!$E$4))*12+MONTH(G10)-MONTH(Resumen!$E$4)),"n.a.")</f>
        <v>n.a.</v>
      </c>
      <c r="I10" s="23" t="n">
        <f aca="false">IF(D10="Correcto",IF(ISNUMBER(C10),C10,H10),0)</f>
        <v>100</v>
      </c>
      <c r="J10" s="34"/>
      <c r="K10" s="23" t="n">
        <f aca="false">IF(D10="Correcto",I10-N(J10),0)</f>
        <v>100</v>
      </c>
      <c r="L10" s="1" t="n">
        <f aca="false">IF(COUNTA(A10:C10,E10:G10,J10)&gt;0,ROW(),0)</f>
        <v>10</v>
      </c>
    </row>
    <row r="11" customFormat="false" ht="30" hidden="false" customHeight="true" outlineLevel="0" collapsed="false">
      <c r="A11" s="32" t="s">
        <v>38</v>
      </c>
      <c r="B11" s="32" t="s">
        <v>18</v>
      </c>
      <c r="C11" s="33" t="n">
        <v>150</v>
      </c>
      <c r="D11" s="10" t="str">
        <f aca="false">IF(COUNTA(A11:C11,E11:G11,J11)=0,"",IF(OR(A11="",AND(B11&lt;&gt;"Gasto",B11&lt;&gt;"Reserva",B11&lt;&gt;"Ahorro"),AND(NOT(ISNUMBER(C11)),NOT(AND(C11="",ISNUMBER(H11)))),AND(ISNUMBER(C11),C11&lt;0),AND(J11&lt;&gt;"",OR(NOT(ISNUMBER(J11)),J11&lt;0))),"REVISAR datos","Correcto"))</f>
        <v>Correcto</v>
      </c>
      <c r="E11" s="34"/>
      <c r="F11" s="34"/>
      <c r="G11" s="35"/>
      <c r="H11" s="23" t="str">
        <f aca="false">IF(AND(B11="Reserva",ISNUMBER(E11),E11&gt;=0,ISNUMBER(F11),F11&gt;=0,ISNUMBER(G11)),MAX(0,E11-F11)/MAX(1,(YEAR(G11)-YEAR(Resumen!$E$4))*12+MONTH(G11)-MONTH(Resumen!$E$4)),"n.a.")</f>
        <v>n.a.</v>
      </c>
      <c r="I11" s="23" t="n">
        <f aca="false">IF(D11="Correcto",IF(ISNUMBER(C11),C11,H11),0)</f>
        <v>150</v>
      </c>
      <c r="J11" s="34"/>
      <c r="K11" s="23" t="n">
        <f aca="false">IF(D11="Correcto",I11-N(J11),0)</f>
        <v>150</v>
      </c>
      <c r="L11" s="1" t="n">
        <f aca="false">IF(COUNTA(A11:C11,E11:G11,J11)&gt;0,ROW(),0)</f>
        <v>11</v>
      </c>
    </row>
    <row r="12" customFormat="false" ht="30" hidden="false" customHeight="true" outlineLevel="0" collapsed="false">
      <c r="A12" s="32" t="s">
        <v>39</v>
      </c>
      <c r="B12" s="32" t="s">
        <v>18</v>
      </c>
      <c r="C12" s="33" t="n">
        <v>100</v>
      </c>
      <c r="D12" s="10" t="str">
        <f aca="false">IF(COUNTA(A12:C12,E12:G12,J12)=0,"",IF(OR(A12="",AND(B12&lt;&gt;"Gasto",B12&lt;&gt;"Reserva",B12&lt;&gt;"Ahorro"),AND(NOT(ISNUMBER(C12)),NOT(AND(C12="",ISNUMBER(H12)))),AND(ISNUMBER(C12),C12&lt;0),AND(J12&lt;&gt;"",OR(NOT(ISNUMBER(J12)),J12&lt;0))),"REVISAR datos","Correcto"))</f>
        <v>Correcto</v>
      </c>
      <c r="E12" s="34"/>
      <c r="F12" s="34"/>
      <c r="G12" s="35"/>
      <c r="H12" s="23" t="str">
        <f aca="false">IF(AND(B12="Reserva",ISNUMBER(E12),E12&gt;=0,ISNUMBER(F12),F12&gt;=0,ISNUMBER(G12)),MAX(0,E12-F12)/MAX(1,(YEAR(G12)-YEAR(Resumen!$E$4))*12+MONTH(G12)-MONTH(Resumen!$E$4)),"n.a.")</f>
        <v>n.a.</v>
      </c>
      <c r="I12" s="23" t="n">
        <f aca="false">IF(D12="Correcto",IF(ISNUMBER(C12),C12,H12),0)</f>
        <v>100</v>
      </c>
      <c r="J12" s="34"/>
      <c r="K12" s="23" t="n">
        <f aca="false">IF(D12="Correcto",I12-N(J12),0)</f>
        <v>100</v>
      </c>
      <c r="L12" s="1" t="n">
        <f aca="false">IF(COUNTA(A12:C12,E12:G12,J12)&gt;0,ROW(),0)</f>
        <v>12</v>
      </c>
    </row>
    <row r="13" customFormat="false" ht="30" hidden="false" customHeight="true" outlineLevel="0" collapsed="false">
      <c r="A13" s="32" t="s">
        <v>40</v>
      </c>
      <c r="B13" s="32" t="s">
        <v>19</v>
      </c>
      <c r="C13" s="33" t="n">
        <v>150</v>
      </c>
      <c r="D13" s="10" t="str">
        <f aca="false">IF(COUNTA(A13:C13,E13:G13,J13)=0,"",IF(OR(A13="",AND(B13&lt;&gt;"Gasto",B13&lt;&gt;"Reserva",B13&lt;&gt;"Ahorro"),AND(NOT(ISNUMBER(C13)),NOT(AND(C13="",ISNUMBER(H13)))),AND(ISNUMBER(C13),C13&lt;0),AND(J13&lt;&gt;"",OR(NOT(ISNUMBER(J13)),J13&lt;0))),"REVISAR datos","Correcto"))</f>
        <v>Correcto</v>
      </c>
      <c r="E13" s="34"/>
      <c r="F13" s="34"/>
      <c r="G13" s="35"/>
      <c r="H13" s="23" t="str">
        <f aca="false">IF(AND(B13="Reserva",ISNUMBER(E13),E13&gt;=0,ISNUMBER(F13),F13&gt;=0,ISNUMBER(G13)),MAX(0,E13-F13)/MAX(1,(YEAR(G13)-YEAR(Resumen!$E$4))*12+MONTH(G13)-MONTH(Resumen!$E$4)),"n.a.")</f>
        <v>n.a.</v>
      </c>
      <c r="I13" s="23" t="n">
        <f aca="false">IF(D13="Correcto",IF(ISNUMBER(C13),C13,H13),0)</f>
        <v>150</v>
      </c>
      <c r="J13" s="34"/>
      <c r="K13" s="23" t="n">
        <f aca="false">IF(D13="Correcto",I13-N(J13),0)</f>
        <v>150</v>
      </c>
      <c r="L13" s="1" t="n">
        <f aca="false">IF(COUNTA(A13:C13,E13:G13,J13)&gt;0,ROW(),0)</f>
        <v>13</v>
      </c>
    </row>
    <row r="14" customFormat="false" ht="30" hidden="false" customHeight="true" outlineLevel="0" collapsed="false">
      <c r="A14" s="32" t="s">
        <v>41</v>
      </c>
      <c r="B14" s="32" t="s">
        <v>20</v>
      </c>
      <c r="C14" s="33" t="n">
        <v>300</v>
      </c>
      <c r="D14" s="10" t="str">
        <f aca="false">IF(COUNTA(A14:C14,E14:G14,J14)=0,"",IF(OR(A14="",AND(B14&lt;&gt;"Gasto",B14&lt;&gt;"Reserva",B14&lt;&gt;"Ahorro"),AND(NOT(ISNUMBER(C14)),NOT(AND(C14="",ISNUMBER(H14)))),AND(ISNUMBER(C14),C14&lt;0),AND(J14&lt;&gt;"",OR(NOT(ISNUMBER(J14)),J14&lt;0))),"REVISAR datos","Correcto"))</f>
        <v>Correcto</v>
      </c>
      <c r="E14" s="34"/>
      <c r="F14" s="34"/>
      <c r="G14" s="35"/>
      <c r="H14" s="23" t="str">
        <f aca="false">IF(AND(B14="Reserva",ISNUMBER(E14),E14&gt;=0,ISNUMBER(F14),F14&gt;=0,ISNUMBER(G14)),MAX(0,E14-F14)/MAX(1,(YEAR(G14)-YEAR(Resumen!$E$4))*12+MONTH(G14)-MONTH(Resumen!$E$4)),"n.a.")</f>
        <v>n.a.</v>
      </c>
      <c r="I14" s="23" t="n">
        <f aca="false">IF(D14="Correcto",IF(ISNUMBER(C14),C14,H14),0)</f>
        <v>300</v>
      </c>
      <c r="J14" s="34"/>
      <c r="K14" s="23" t="n">
        <f aca="false">IF(D14="Correcto",I14-N(J14),0)</f>
        <v>300</v>
      </c>
      <c r="L14" s="1" t="n">
        <f aca="false">IF(COUNTA(A14:C14,E14:G14,J14)&gt;0,ROW(),0)</f>
        <v>14</v>
      </c>
    </row>
    <row r="15" customFormat="false" ht="30" hidden="false" customHeight="true" outlineLevel="0" collapsed="false">
      <c r="A15" s="32"/>
      <c r="B15" s="32"/>
      <c r="C15" s="33"/>
      <c r="D15" s="10" t="str">
        <f aca="false">IF(COUNTA(A15:C15,E15:G15,J15)=0,"",IF(OR(A15="",AND(B15&lt;&gt;"Gasto",B15&lt;&gt;"Reserva",B15&lt;&gt;"Ahorro"),AND(NOT(ISNUMBER(C15)),NOT(AND(C15="",ISNUMBER(H15)))),AND(ISNUMBER(C15),C15&lt;0),AND(J15&lt;&gt;"",OR(NOT(ISNUMBER(J15)),J15&lt;0))),"REVISAR datos","Correcto"))</f>
        <v/>
      </c>
      <c r="E15" s="34"/>
      <c r="F15" s="34"/>
      <c r="G15" s="35"/>
      <c r="H15" s="23" t="str">
        <f aca="false">IF(AND(B15="Reserva",ISNUMBER(E15),E15&gt;=0,ISNUMBER(F15),F15&gt;=0,ISNUMBER(G15)),MAX(0,E15-F15)/MAX(1,(YEAR(G15)-YEAR(Resumen!$E$4))*12+MONTH(G15)-MONTH(Resumen!$E$4)),"n.a.")</f>
        <v>n.a.</v>
      </c>
      <c r="I15" s="23" t="n">
        <f aca="false">IF(D15="Correcto",IF(ISNUMBER(C15),C15,H15),0)</f>
        <v>0</v>
      </c>
      <c r="J15" s="34"/>
      <c r="K15" s="23" t="n">
        <f aca="false">IF(D15="Correcto",I15-N(J15),0)</f>
        <v>0</v>
      </c>
      <c r="L15" s="1" t="n">
        <f aca="false">IF(COUNTA(A15:C15,E15:G15,J15)&gt;0,ROW(),0)</f>
        <v>0</v>
      </c>
    </row>
    <row r="16" customFormat="false" ht="30" hidden="false" customHeight="true" outlineLevel="0" collapsed="false">
      <c r="A16" s="32"/>
      <c r="B16" s="32"/>
      <c r="C16" s="33"/>
      <c r="D16" s="10" t="str">
        <f aca="false">IF(COUNTA(A16:C16,E16:G16,J16)=0,"",IF(OR(A16="",AND(B16&lt;&gt;"Gasto",B16&lt;&gt;"Reserva",B16&lt;&gt;"Ahorro"),AND(NOT(ISNUMBER(C16)),NOT(AND(C16="",ISNUMBER(H16)))),AND(ISNUMBER(C16),C16&lt;0),AND(J16&lt;&gt;"",OR(NOT(ISNUMBER(J16)),J16&lt;0))),"REVISAR datos","Correcto"))</f>
        <v/>
      </c>
      <c r="E16" s="34"/>
      <c r="F16" s="34"/>
      <c r="G16" s="35"/>
      <c r="H16" s="23" t="str">
        <f aca="false">IF(AND(B16="Reserva",ISNUMBER(E16),E16&gt;=0,ISNUMBER(F16),F16&gt;=0,ISNUMBER(G16)),MAX(0,E16-F16)/MAX(1,(YEAR(G16)-YEAR(Resumen!$E$4))*12+MONTH(G16)-MONTH(Resumen!$E$4)),"n.a.")</f>
        <v>n.a.</v>
      </c>
      <c r="I16" s="23" t="n">
        <f aca="false">IF(D16="Correcto",IF(ISNUMBER(C16),C16,H16),0)</f>
        <v>0</v>
      </c>
      <c r="J16" s="34"/>
      <c r="K16" s="23" t="n">
        <f aca="false">IF(D16="Correcto",I16-N(J16),0)</f>
        <v>0</v>
      </c>
      <c r="L16" s="1" t="n">
        <f aca="false">IF(COUNTA(A16:C16,E16:G16,J16)&gt;0,ROW(),0)</f>
        <v>0</v>
      </c>
    </row>
    <row r="17" customFormat="false" ht="30" hidden="false" customHeight="true" outlineLevel="0" collapsed="false">
      <c r="A17" s="32"/>
      <c r="B17" s="32"/>
      <c r="C17" s="33"/>
      <c r="D17" s="10" t="str">
        <f aca="false">IF(COUNTA(A17:C17,E17:G17,J17)=0,"",IF(OR(A17="",AND(B17&lt;&gt;"Gasto",B17&lt;&gt;"Reserva",B17&lt;&gt;"Ahorro"),AND(NOT(ISNUMBER(C17)),NOT(AND(C17="",ISNUMBER(H17)))),AND(ISNUMBER(C17),C17&lt;0),AND(J17&lt;&gt;"",OR(NOT(ISNUMBER(J17)),J17&lt;0))),"REVISAR datos","Correcto"))</f>
        <v/>
      </c>
      <c r="E17" s="34"/>
      <c r="F17" s="34"/>
      <c r="G17" s="35"/>
      <c r="H17" s="23" t="str">
        <f aca="false">IF(AND(B17="Reserva",ISNUMBER(E17),E17&gt;=0,ISNUMBER(F17),F17&gt;=0,ISNUMBER(G17)),MAX(0,E17-F17)/MAX(1,(YEAR(G17)-YEAR(Resumen!$E$4))*12+MONTH(G17)-MONTH(Resumen!$E$4)),"n.a.")</f>
        <v>n.a.</v>
      </c>
      <c r="I17" s="23" t="n">
        <f aca="false">IF(D17="Correcto",IF(ISNUMBER(C17),C17,H17),0)</f>
        <v>0</v>
      </c>
      <c r="J17" s="34"/>
      <c r="K17" s="23" t="n">
        <f aca="false">IF(D17="Correcto",I17-N(J17),0)</f>
        <v>0</v>
      </c>
      <c r="L17" s="1" t="n">
        <f aca="false">IF(COUNTA(A17:C17,E17:G17,J17)&gt;0,ROW(),0)</f>
        <v>0</v>
      </c>
    </row>
    <row r="18" customFormat="false" ht="30" hidden="false" customHeight="true" outlineLevel="0" collapsed="false">
      <c r="A18" s="32"/>
      <c r="B18" s="32"/>
      <c r="C18" s="33"/>
      <c r="D18" s="10" t="str">
        <f aca="false">IF(COUNTA(A18:C18,E18:G18,J18)=0,"",IF(OR(A18="",AND(B18&lt;&gt;"Gasto",B18&lt;&gt;"Reserva",B18&lt;&gt;"Ahorro"),AND(NOT(ISNUMBER(C18)),NOT(AND(C18="",ISNUMBER(H18)))),AND(ISNUMBER(C18),C18&lt;0),AND(J18&lt;&gt;"",OR(NOT(ISNUMBER(J18)),J18&lt;0))),"REVISAR datos","Correcto"))</f>
        <v/>
      </c>
      <c r="E18" s="34"/>
      <c r="F18" s="34"/>
      <c r="G18" s="35"/>
      <c r="H18" s="23" t="str">
        <f aca="false">IF(AND(B18="Reserva",ISNUMBER(E18),E18&gt;=0,ISNUMBER(F18),F18&gt;=0,ISNUMBER(G18)),MAX(0,E18-F18)/MAX(1,(YEAR(G18)-YEAR(Resumen!$E$4))*12+MONTH(G18)-MONTH(Resumen!$E$4)),"n.a.")</f>
        <v>n.a.</v>
      </c>
      <c r="I18" s="23" t="n">
        <f aca="false">IF(D18="Correcto",IF(ISNUMBER(C18),C18,H18),0)</f>
        <v>0</v>
      </c>
      <c r="J18" s="34"/>
      <c r="K18" s="23" t="n">
        <f aca="false">IF(D18="Correcto",I18-N(J18),0)</f>
        <v>0</v>
      </c>
      <c r="L18" s="1" t="n">
        <f aca="false">IF(COUNTA(A18:C18,E18:G18,J18)&gt;0,ROW(),0)</f>
        <v>0</v>
      </c>
    </row>
    <row r="19" customFormat="false" ht="30" hidden="false" customHeight="true" outlineLevel="0" collapsed="false">
      <c r="A19" s="32"/>
      <c r="B19" s="32"/>
      <c r="C19" s="33"/>
      <c r="D19" s="10" t="str">
        <f aca="false">IF(COUNTA(A19:C19,E19:G19,J19)=0,"",IF(OR(A19="",AND(B19&lt;&gt;"Gasto",B19&lt;&gt;"Reserva",B19&lt;&gt;"Ahorro"),AND(NOT(ISNUMBER(C19)),NOT(AND(C19="",ISNUMBER(H19)))),AND(ISNUMBER(C19),C19&lt;0),AND(J19&lt;&gt;"",OR(NOT(ISNUMBER(J19)),J19&lt;0))),"REVISAR datos","Correcto"))</f>
        <v/>
      </c>
      <c r="E19" s="34"/>
      <c r="F19" s="34"/>
      <c r="G19" s="35"/>
      <c r="H19" s="23" t="str">
        <f aca="false">IF(AND(B19="Reserva",ISNUMBER(E19),E19&gt;=0,ISNUMBER(F19),F19&gt;=0,ISNUMBER(G19)),MAX(0,E19-F19)/MAX(1,(YEAR(G19)-YEAR(Resumen!$E$4))*12+MONTH(G19)-MONTH(Resumen!$E$4)),"n.a.")</f>
        <v>n.a.</v>
      </c>
      <c r="I19" s="23" t="n">
        <f aca="false">IF(D19="Correcto",IF(ISNUMBER(C19),C19,H19),0)</f>
        <v>0</v>
      </c>
      <c r="J19" s="34"/>
      <c r="K19" s="23" t="n">
        <f aca="false">IF(D19="Correcto",I19-N(J19),0)</f>
        <v>0</v>
      </c>
      <c r="L19" s="1" t="n">
        <f aca="false">IF(COUNTA(A19:C19,E19:G19,J19)&gt;0,ROW(),0)</f>
        <v>0</v>
      </c>
    </row>
    <row r="20" customFormat="false" ht="30" hidden="false" customHeight="true" outlineLevel="0" collapsed="false">
      <c r="A20" s="32"/>
      <c r="B20" s="32"/>
      <c r="C20" s="33"/>
      <c r="D20" s="10" t="str">
        <f aca="false">IF(COUNTA(A20:C20,E20:G20,J20)=0,"",IF(OR(A20="",AND(B20&lt;&gt;"Gasto",B20&lt;&gt;"Reserva",B20&lt;&gt;"Ahorro"),AND(NOT(ISNUMBER(C20)),NOT(AND(C20="",ISNUMBER(H20)))),AND(ISNUMBER(C20),C20&lt;0),AND(J20&lt;&gt;"",OR(NOT(ISNUMBER(J20)),J20&lt;0))),"REVISAR datos","Correcto"))</f>
        <v/>
      </c>
      <c r="E20" s="34"/>
      <c r="F20" s="34"/>
      <c r="G20" s="35"/>
      <c r="H20" s="23" t="str">
        <f aca="false">IF(AND(B20="Reserva",ISNUMBER(E20),E20&gt;=0,ISNUMBER(F20),F20&gt;=0,ISNUMBER(G20)),MAX(0,E20-F20)/MAX(1,(YEAR(G20)-YEAR(Resumen!$E$4))*12+MONTH(G20)-MONTH(Resumen!$E$4)),"n.a.")</f>
        <v>n.a.</v>
      </c>
      <c r="I20" s="23" t="n">
        <f aca="false">IF(D20="Correcto",IF(ISNUMBER(C20),C20,H20),0)</f>
        <v>0</v>
      </c>
      <c r="J20" s="34"/>
      <c r="K20" s="23" t="n">
        <f aca="false">IF(D20="Correcto",I20-N(J20),0)</f>
        <v>0</v>
      </c>
      <c r="L20" s="1" t="n">
        <f aca="false">IF(COUNTA(A20:C20,E20:G20,J20)&gt;0,ROW(),0)</f>
        <v>0</v>
      </c>
    </row>
    <row r="21" customFormat="false" ht="30" hidden="false" customHeight="true" outlineLevel="0" collapsed="false">
      <c r="A21" s="32"/>
      <c r="B21" s="32"/>
      <c r="C21" s="33"/>
      <c r="D21" s="10" t="str">
        <f aca="false">IF(COUNTA(A21:C21,E21:G21,J21)=0,"",IF(OR(A21="",AND(B21&lt;&gt;"Gasto",B21&lt;&gt;"Reserva",B21&lt;&gt;"Ahorro"),AND(NOT(ISNUMBER(C21)),NOT(AND(C21="",ISNUMBER(H21)))),AND(ISNUMBER(C21),C21&lt;0),AND(J21&lt;&gt;"",OR(NOT(ISNUMBER(J21)),J21&lt;0))),"REVISAR datos","Correcto"))</f>
        <v/>
      </c>
      <c r="E21" s="34"/>
      <c r="F21" s="34"/>
      <c r="G21" s="35"/>
      <c r="H21" s="23" t="str">
        <f aca="false">IF(AND(B21="Reserva",ISNUMBER(E21),E21&gt;=0,ISNUMBER(F21),F21&gt;=0,ISNUMBER(G21)),MAX(0,E21-F21)/MAX(1,(YEAR(G21)-YEAR(Resumen!$E$4))*12+MONTH(G21)-MONTH(Resumen!$E$4)),"n.a.")</f>
        <v>n.a.</v>
      </c>
      <c r="I21" s="23" t="n">
        <f aca="false">IF(D21="Correcto",IF(ISNUMBER(C21),C21,H21),0)</f>
        <v>0</v>
      </c>
      <c r="J21" s="34"/>
      <c r="K21" s="23" t="n">
        <f aca="false">IF(D21="Correcto",I21-N(J21),0)</f>
        <v>0</v>
      </c>
      <c r="L21" s="1" t="n">
        <f aca="false">IF(COUNTA(A21:C21,E21:G21,J21)&gt;0,ROW(),0)</f>
        <v>0</v>
      </c>
    </row>
    <row r="22" customFormat="false" ht="30" hidden="false" customHeight="true" outlineLevel="0" collapsed="false">
      <c r="A22" s="32"/>
      <c r="B22" s="32"/>
      <c r="C22" s="33"/>
      <c r="D22" s="10" t="str">
        <f aca="false">IF(COUNTA(A22:C22,E22:G22,J22)=0,"",IF(OR(A22="",AND(B22&lt;&gt;"Gasto",B22&lt;&gt;"Reserva",B22&lt;&gt;"Ahorro"),AND(NOT(ISNUMBER(C22)),NOT(AND(C22="",ISNUMBER(H22)))),AND(ISNUMBER(C22),C22&lt;0),AND(J22&lt;&gt;"",OR(NOT(ISNUMBER(J22)),J22&lt;0))),"REVISAR datos","Correcto"))</f>
        <v/>
      </c>
      <c r="E22" s="34"/>
      <c r="F22" s="34"/>
      <c r="G22" s="35"/>
      <c r="H22" s="23" t="str">
        <f aca="false">IF(AND(B22="Reserva",ISNUMBER(E22),E22&gt;=0,ISNUMBER(F22),F22&gt;=0,ISNUMBER(G22)),MAX(0,E22-F22)/MAX(1,(YEAR(G22)-YEAR(Resumen!$E$4))*12+MONTH(G22)-MONTH(Resumen!$E$4)),"n.a.")</f>
        <v>n.a.</v>
      </c>
      <c r="I22" s="23" t="n">
        <f aca="false">IF(D22="Correcto",IF(ISNUMBER(C22),C22,H22),0)</f>
        <v>0</v>
      </c>
      <c r="J22" s="34"/>
      <c r="K22" s="23" t="n">
        <f aca="false">IF(D22="Correcto",I22-N(J22),0)</f>
        <v>0</v>
      </c>
      <c r="L22" s="1" t="n">
        <f aca="false">IF(COUNTA(A22:C22,E22:G22,J22)&gt;0,ROW(),0)</f>
        <v>0</v>
      </c>
    </row>
    <row r="23" customFormat="false" ht="30" hidden="false" customHeight="true" outlineLevel="0" collapsed="false">
      <c r="A23" s="32"/>
      <c r="B23" s="32"/>
      <c r="C23" s="33"/>
      <c r="D23" s="10" t="str">
        <f aca="false">IF(COUNTA(A23:C23,E23:G23,J23)=0,"",IF(OR(A23="",AND(B23&lt;&gt;"Gasto",B23&lt;&gt;"Reserva",B23&lt;&gt;"Ahorro"),AND(NOT(ISNUMBER(C23)),NOT(AND(C23="",ISNUMBER(H23)))),AND(ISNUMBER(C23),C23&lt;0),AND(J23&lt;&gt;"",OR(NOT(ISNUMBER(J23)),J23&lt;0))),"REVISAR datos","Correcto"))</f>
        <v/>
      </c>
      <c r="E23" s="34"/>
      <c r="F23" s="34"/>
      <c r="G23" s="35"/>
      <c r="H23" s="23" t="str">
        <f aca="false">IF(AND(B23="Reserva",ISNUMBER(E23),E23&gt;=0,ISNUMBER(F23),F23&gt;=0,ISNUMBER(G23)),MAX(0,E23-F23)/MAX(1,(YEAR(G23)-YEAR(Resumen!$E$4))*12+MONTH(G23)-MONTH(Resumen!$E$4)),"n.a.")</f>
        <v>n.a.</v>
      </c>
      <c r="I23" s="23" t="n">
        <f aca="false">IF(D23="Correcto",IF(ISNUMBER(C23),C23,H23),0)</f>
        <v>0</v>
      </c>
      <c r="J23" s="34"/>
      <c r="K23" s="23" t="n">
        <f aca="false">IF(D23="Correcto",I23-N(J23),0)</f>
        <v>0</v>
      </c>
      <c r="L23" s="1" t="n">
        <f aca="false">IF(COUNTA(A23:C23,E23:G23,J23)&gt;0,ROW(),0)</f>
        <v>0</v>
      </c>
    </row>
    <row r="24" customFormat="false" ht="30" hidden="false" customHeight="true" outlineLevel="0" collapsed="false">
      <c r="A24" s="32"/>
      <c r="B24" s="32"/>
      <c r="C24" s="33"/>
      <c r="D24" s="10" t="str">
        <f aca="false">IF(COUNTA(A24:C24,E24:G24,J24)=0,"",IF(OR(A24="",AND(B24&lt;&gt;"Gasto",B24&lt;&gt;"Reserva",B24&lt;&gt;"Ahorro"),AND(NOT(ISNUMBER(C24)),NOT(AND(C24="",ISNUMBER(H24)))),AND(ISNUMBER(C24),C24&lt;0),AND(J24&lt;&gt;"",OR(NOT(ISNUMBER(J24)),J24&lt;0))),"REVISAR datos","Correcto"))</f>
        <v/>
      </c>
      <c r="E24" s="34"/>
      <c r="F24" s="34"/>
      <c r="G24" s="35"/>
      <c r="H24" s="23" t="str">
        <f aca="false">IF(AND(B24="Reserva",ISNUMBER(E24),E24&gt;=0,ISNUMBER(F24),F24&gt;=0,ISNUMBER(G24)),MAX(0,E24-F24)/MAX(1,(YEAR(G24)-YEAR(Resumen!$E$4))*12+MONTH(G24)-MONTH(Resumen!$E$4)),"n.a.")</f>
        <v>n.a.</v>
      </c>
      <c r="I24" s="23" t="n">
        <f aca="false">IF(D24="Correcto",IF(ISNUMBER(C24),C24,H24),0)</f>
        <v>0</v>
      </c>
      <c r="J24" s="34"/>
      <c r="K24" s="23" t="n">
        <f aca="false">IF(D24="Correcto",I24-N(J24),0)</f>
        <v>0</v>
      </c>
      <c r="L24" s="1" t="n">
        <f aca="false">IF(COUNTA(A24:C24,E24:G24,J24)&gt;0,ROW(),0)</f>
        <v>0</v>
      </c>
    </row>
    <row r="25" customFormat="false" ht="30" hidden="false" customHeight="true" outlineLevel="0" collapsed="false">
      <c r="A25" s="32"/>
      <c r="B25" s="32"/>
      <c r="C25" s="33"/>
      <c r="D25" s="10" t="str">
        <f aca="false">IF(COUNTA(A25:C25,E25:G25,J25)=0,"",IF(OR(A25="",AND(B25&lt;&gt;"Gasto",B25&lt;&gt;"Reserva",B25&lt;&gt;"Ahorro"),AND(NOT(ISNUMBER(C25)),NOT(AND(C25="",ISNUMBER(H25)))),AND(ISNUMBER(C25),C25&lt;0),AND(J25&lt;&gt;"",OR(NOT(ISNUMBER(J25)),J25&lt;0))),"REVISAR datos","Correcto"))</f>
        <v/>
      </c>
      <c r="E25" s="34"/>
      <c r="F25" s="34"/>
      <c r="G25" s="35"/>
      <c r="H25" s="23" t="str">
        <f aca="false">IF(AND(B25="Reserva",ISNUMBER(E25),E25&gt;=0,ISNUMBER(F25),F25&gt;=0,ISNUMBER(G25)),MAX(0,E25-F25)/MAX(1,(YEAR(G25)-YEAR(Resumen!$E$4))*12+MONTH(G25)-MONTH(Resumen!$E$4)),"n.a.")</f>
        <v>n.a.</v>
      </c>
      <c r="I25" s="23" t="n">
        <f aca="false">IF(D25="Correcto",IF(ISNUMBER(C25),C25,H25),0)</f>
        <v>0</v>
      </c>
      <c r="J25" s="34"/>
      <c r="K25" s="23" t="n">
        <f aca="false">IF(D25="Correcto",I25-N(J25),0)</f>
        <v>0</v>
      </c>
      <c r="L25" s="1" t="n">
        <f aca="false">IF(COUNTA(A25:C25,E25:G25,J25)&gt;0,ROW(),0)</f>
        <v>0</v>
      </c>
    </row>
    <row r="26" customFormat="false" ht="30" hidden="false" customHeight="true" outlineLevel="0" collapsed="false">
      <c r="A26" s="32"/>
      <c r="B26" s="32"/>
      <c r="C26" s="33"/>
      <c r="D26" s="10" t="str">
        <f aca="false">IF(COUNTA(A26:C26,E26:G26,J26)=0,"",IF(OR(A26="",AND(B26&lt;&gt;"Gasto",B26&lt;&gt;"Reserva",B26&lt;&gt;"Ahorro"),AND(NOT(ISNUMBER(C26)),NOT(AND(C26="",ISNUMBER(H26)))),AND(ISNUMBER(C26),C26&lt;0),AND(J26&lt;&gt;"",OR(NOT(ISNUMBER(J26)),J26&lt;0))),"REVISAR datos","Correcto"))</f>
        <v/>
      </c>
      <c r="E26" s="34"/>
      <c r="F26" s="34"/>
      <c r="G26" s="35"/>
      <c r="H26" s="23" t="str">
        <f aca="false">IF(AND(B26="Reserva",ISNUMBER(E26),E26&gt;=0,ISNUMBER(F26),F26&gt;=0,ISNUMBER(G26)),MAX(0,E26-F26)/MAX(1,(YEAR(G26)-YEAR(Resumen!$E$4))*12+MONTH(G26)-MONTH(Resumen!$E$4)),"n.a.")</f>
        <v>n.a.</v>
      </c>
      <c r="I26" s="23" t="n">
        <f aca="false">IF(D26="Correcto",IF(ISNUMBER(C26),C26,H26),0)</f>
        <v>0</v>
      </c>
      <c r="J26" s="34"/>
      <c r="K26" s="23" t="n">
        <f aca="false">IF(D26="Correcto",I26-N(J26),0)</f>
        <v>0</v>
      </c>
      <c r="L26" s="1" t="n">
        <f aca="false">IF(COUNTA(A26:C26,E26:G26,J26)&gt;0,ROW(),0)</f>
        <v>0</v>
      </c>
    </row>
    <row r="27" customFormat="false" ht="30" hidden="false" customHeight="true" outlineLevel="0" collapsed="false">
      <c r="A27" s="32"/>
      <c r="B27" s="32"/>
      <c r="C27" s="33"/>
      <c r="D27" s="10" t="str">
        <f aca="false">IF(COUNTA(A27:C27,E27:G27,J27)=0,"",IF(OR(A27="",AND(B27&lt;&gt;"Gasto",B27&lt;&gt;"Reserva",B27&lt;&gt;"Ahorro"),AND(NOT(ISNUMBER(C27)),NOT(AND(C27="",ISNUMBER(H27)))),AND(ISNUMBER(C27),C27&lt;0),AND(J27&lt;&gt;"",OR(NOT(ISNUMBER(J27)),J27&lt;0))),"REVISAR datos","Correcto"))</f>
        <v/>
      </c>
      <c r="E27" s="34"/>
      <c r="F27" s="34"/>
      <c r="G27" s="35"/>
      <c r="H27" s="23" t="str">
        <f aca="false">IF(AND(B27="Reserva",ISNUMBER(E27),E27&gt;=0,ISNUMBER(F27),F27&gt;=0,ISNUMBER(G27)),MAX(0,E27-F27)/MAX(1,(YEAR(G27)-YEAR(Resumen!$E$4))*12+MONTH(G27)-MONTH(Resumen!$E$4)),"n.a.")</f>
        <v>n.a.</v>
      </c>
      <c r="I27" s="23" t="n">
        <f aca="false">IF(D27="Correcto",IF(ISNUMBER(C27),C27,H27),0)</f>
        <v>0</v>
      </c>
      <c r="J27" s="34"/>
      <c r="K27" s="23" t="n">
        <f aca="false">IF(D27="Correcto",I27-N(J27),0)</f>
        <v>0</v>
      </c>
      <c r="L27" s="1" t="n">
        <f aca="false">IF(COUNTA(A27:C27,E27:G27,J27)&gt;0,ROW(),0)</f>
        <v>0</v>
      </c>
    </row>
    <row r="28" customFormat="false" ht="30" hidden="false" customHeight="true" outlineLevel="0" collapsed="false">
      <c r="A28" s="32"/>
      <c r="B28" s="32"/>
      <c r="C28" s="33"/>
      <c r="D28" s="10" t="str">
        <f aca="false">IF(COUNTA(A28:C28,E28:G28,J28)=0,"",IF(OR(A28="",AND(B28&lt;&gt;"Gasto",B28&lt;&gt;"Reserva",B28&lt;&gt;"Ahorro"),AND(NOT(ISNUMBER(C28)),NOT(AND(C28="",ISNUMBER(H28)))),AND(ISNUMBER(C28),C28&lt;0),AND(J28&lt;&gt;"",OR(NOT(ISNUMBER(J28)),J28&lt;0))),"REVISAR datos","Correcto"))</f>
        <v/>
      </c>
      <c r="E28" s="34"/>
      <c r="F28" s="34"/>
      <c r="G28" s="35"/>
      <c r="H28" s="23" t="str">
        <f aca="false">IF(AND(B28="Reserva",ISNUMBER(E28),E28&gt;=0,ISNUMBER(F28),F28&gt;=0,ISNUMBER(G28)),MAX(0,E28-F28)/MAX(1,(YEAR(G28)-YEAR(Resumen!$E$4))*12+MONTH(G28)-MONTH(Resumen!$E$4)),"n.a.")</f>
        <v>n.a.</v>
      </c>
      <c r="I28" s="23" t="n">
        <f aca="false">IF(D28="Correcto",IF(ISNUMBER(C28),C28,H28),0)</f>
        <v>0</v>
      </c>
      <c r="J28" s="34"/>
      <c r="K28" s="23" t="n">
        <f aca="false">IF(D28="Correcto",I28-N(J28),0)</f>
        <v>0</v>
      </c>
      <c r="L28" s="1" t="n">
        <f aca="false">IF(COUNTA(A28:C28,E28:G28,J28)&gt;0,ROW(),0)</f>
        <v>0</v>
      </c>
    </row>
    <row r="29" customFormat="false" ht="30" hidden="false" customHeight="true" outlineLevel="0" collapsed="false">
      <c r="A29" s="32"/>
      <c r="B29" s="32"/>
      <c r="C29" s="33"/>
      <c r="D29" s="10" t="str">
        <f aca="false">IF(COUNTA(A29:C29,E29:G29,J29)=0,"",IF(OR(A29="",AND(B29&lt;&gt;"Gasto",B29&lt;&gt;"Reserva",B29&lt;&gt;"Ahorro"),AND(NOT(ISNUMBER(C29)),NOT(AND(C29="",ISNUMBER(H29)))),AND(ISNUMBER(C29),C29&lt;0),AND(J29&lt;&gt;"",OR(NOT(ISNUMBER(J29)),J29&lt;0))),"REVISAR datos","Correcto"))</f>
        <v/>
      </c>
      <c r="E29" s="34"/>
      <c r="F29" s="34"/>
      <c r="G29" s="35"/>
      <c r="H29" s="23" t="str">
        <f aca="false">IF(AND(B29="Reserva",ISNUMBER(E29),E29&gt;=0,ISNUMBER(F29),F29&gt;=0,ISNUMBER(G29)),MAX(0,E29-F29)/MAX(1,(YEAR(G29)-YEAR(Resumen!$E$4))*12+MONTH(G29)-MONTH(Resumen!$E$4)),"n.a.")</f>
        <v>n.a.</v>
      </c>
      <c r="I29" s="23" t="n">
        <f aca="false">IF(D29="Correcto",IF(ISNUMBER(C29),C29,H29),0)</f>
        <v>0</v>
      </c>
      <c r="J29" s="34"/>
      <c r="K29" s="23" t="n">
        <f aca="false">IF(D29="Correcto",I29-N(J29),0)</f>
        <v>0</v>
      </c>
      <c r="L29" s="1" t="n">
        <f aca="false">IF(COUNTA(A29:C29,E29:G29,J29)&gt;0,ROW(),0)</f>
        <v>0</v>
      </c>
    </row>
    <row r="30" customFormat="false" ht="30" hidden="false" customHeight="true" outlineLevel="0" collapsed="false">
      <c r="A30" s="32"/>
      <c r="B30" s="32"/>
      <c r="C30" s="33"/>
      <c r="D30" s="10" t="str">
        <f aca="false">IF(COUNTA(A30:C30,E30:G30,J30)=0,"",IF(OR(A30="",AND(B30&lt;&gt;"Gasto",B30&lt;&gt;"Reserva",B30&lt;&gt;"Ahorro"),AND(NOT(ISNUMBER(C30)),NOT(AND(C30="",ISNUMBER(H30)))),AND(ISNUMBER(C30),C30&lt;0),AND(J30&lt;&gt;"",OR(NOT(ISNUMBER(J30)),J30&lt;0))),"REVISAR datos","Correcto"))</f>
        <v/>
      </c>
      <c r="E30" s="34"/>
      <c r="F30" s="34"/>
      <c r="G30" s="35"/>
      <c r="H30" s="23" t="str">
        <f aca="false">IF(AND(B30="Reserva",ISNUMBER(E30),E30&gt;=0,ISNUMBER(F30),F30&gt;=0,ISNUMBER(G30)),MAX(0,E30-F30)/MAX(1,(YEAR(G30)-YEAR(Resumen!$E$4))*12+MONTH(G30)-MONTH(Resumen!$E$4)),"n.a.")</f>
        <v>n.a.</v>
      </c>
      <c r="I30" s="23" t="n">
        <f aca="false">IF(D30="Correcto",IF(ISNUMBER(C30),C30,H30),0)</f>
        <v>0</v>
      </c>
      <c r="J30" s="34"/>
      <c r="K30" s="23" t="n">
        <f aca="false">IF(D30="Correcto",I30-N(J30),0)</f>
        <v>0</v>
      </c>
      <c r="L30" s="1" t="n">
        <f aca="false">IF(COUNTA(A30:C30,E30:G30,J30)&gt;0,ROW(),0)</f>
        <v>0</v>
      </c>
    </row>
    <row r="31" customFormat="false" ht="30" hidden="false" customHeight="true" outlineLevel="0" collapsed="false">
      <c r="A31" s="32"/>
      <c r="B31" s="32"/>
      <c r="C31" s="33"/>
      <c r="D31" s="10" t="str">
        <f aca="false">IF(COUNTA(A31:C31,E31:G31,J31)=0,"",IF(OR(A31="",AND(B31&lt;&gt;"Gasto",B31&lt;&gt;"Reserva",B31&lt;&gt;"Ahorro"),AND(NOT(ISNUMBER(C31)),NOT(AND(C31="",ISNUMBER(H31)))),AND(ISNUMBER(C31),C31&lt;0),AND(J31&lt;&gt;"",OR(NOT(ISNUMBER(J31)),J31&lt;0))),"REVISAR datos","Correcto"))</f>
        <v/>
      </c>
      <c r="E31" s="34"/>
      <c r="F31" s="34"/>
      <c r="G31" s="35"/>
      <c r="H31" s="23" t="str">
        <f aca="false">IF(AND(B31="Reserva",ISNUMBER(E31),E31&gt;=0,ISNUMBER(F31),F31&gt;=0,ISNUMBER(G31)),MAX(0,E31-F31)/MAX(1,(YEAR(G31)-YEAR(Resumen!$E$4))*12+MONTH(G31)-MONTH(Resumen!$E$4)),"n.a.")</f>
        <v>n.a.</v>
      </c>
      <c r="I31" s="23" t="n">
        <f aca="false">IF(D31="Correcto",IF(ISNUMBER(C31),C31,H31),0)</f>
        <v>0</v>
      </c>
      <c r="J31" s="34"/>
      <c r="K31" s="23" t="n">
        <f aca="false">IF(D31="Correcto",I31-N(J31),0)</f>
        <v>0</v>
      </c>
      <c r="L31" s="1" t="n">
        <f aca="false">IF(COUNTA(A31:C31,E31:G31,J31)&gt;0,ROW(),0)</f>
        <v>0</v>
      </c>
    </row>
    <row r="32" customFormat="false" ht="30" hidden="false" customHeight="true" outlineLevel="0" collapsed="false">
      <c r="A32" s="32"/>
      <c r="B32" s="32"/>
      <c r="C32" s="33"/>
      <c r="D32" s="10" t="str">
        <f aca="false">IF(COUNTA(A32:C32,E32:G32,J32)=0,"",IF(OR(A32="",AND(B32&lt;&gt;"Gasto",B32&lt;&gt;"Reserva",B32&lt;&gt;"Ahorro"),AND(NOT(ISNUMBER(C32)),NOT(AND(C32="",ISNUMBER(H32)))),AND(ISNUMBER(C32),C32&lt;0),AND(J32&lt;&gt;"",OR(NOT(ISNUMBER(J32)),J32&lt;0))),"REVISAR datos","Correcto"))</f>
        <v/>
      </c>
      <c r="E32" s="34"/>
      <c r="F32" s="34"/>
      <c r="G32" s="35"/>
      <c r="H32" s="23" t="str">
        <f aca="false">IF(AND(B32="Reserva",ISNUMBER(E32),E32&gt;=0,ISNUMBER(F32),F32&gt;=0,ISNUMBER(G32)),MAX(0,E32-F32)/MAX(1,(YEAR(G32)-YEAR(Resumen!$E$4))*12+MONTH(G32)-MONTH(Resumen!$E$4)),"n.a.")</f>
        <v>n.a.</v>
      </c>
      <c r="I32" s="23" t="n">
        <f aca="false">IF(D32="Correcto",IF(ISNUMBER(C32),C32,H32),0)</f>
        <v>0</v>
      </c>
      <c r="J32" s="34"/>
      <c r="K32" s="23" t="n">
        <f aca="false">IF(D32="Correcto",I32-N(J32),0)</f>
        <v>0</v>
      </c>
      <c r="L32" s="1" t="n">
        <f aca="false">IF(COUNTA(A32:C32,E32:G32,J32)&gt;0,ROW(),0)</f>
        <v>0</v>
      </c>
    </row>
    <row r="33" customFormat="false" ht="30" hidden="false" customHeight="true" outlineLevel="0" collapsed="false">
      <c r="A33" s="32"/>
      <c r="B33" s="32"/>
      <c r="C33" s="33"/>
      <c r="D33" s="10" t="str">
        <f aca="false">IF(COUNTA(A33:C33,E33:G33,J33)=0,"",IF(OR(A33="",AND(B33&lt;&gt;"Gasto",B33&lt;&gt;"Reserva",B33&lt;&gt;"Ahorro"),AND(NOT(ISNUMBER(C33)),NOT(AND(C33="",ISNUMBER(H33)))),AND(ISNUMBER(C33),C33&lt;0),AND(J33&lt;&gt;"",OR(NOT(ISNUMBER(J33)),J33&lt;0))),"REVISAR datos","Correcto"))</f>
        <v/>
      </c>
      <c r="E33" s="34"/>
      <c r="F33" s="34"/>
      <c r="G33" s="35"/>
      <c r="H33" s="23" t="str">
        <f aca="false">IF(AND(B33="Reserva",ISNUMBER(E33),E33&gt;=0,ISNUMBER(F33),F33&gt;=0,ISNUMBER(G33)),MAX(0,E33-F33)/MAX(1,(YEAR(G33)-YEAR(Resumen!$E$4))*12+MONTH(G33)-MONTH(Resumen!$E$4)),"n.a.")</f>
        <v>n.a.</v>
      </c>
      <c r="I33" s="23" t="n">
        <f aca="false">IF(D33="Correcto",IF(ISNUMBER(C33),C33,H33),0)</f>
        <v>0</v>
      </c>
      <c r="J33" s="34"/>
      <c r="K33" s="23" t="n">
        <f aca="false">IF(D33="Correcto",I33-N(J33),0)</f>
        <v>0</v>
      </c>
      <c r="L33" s="1" t="n">
        <f aca="false">IF(COUNTA(A33:C33,E33:G33,J33)&gt;0,ROW(),0)</f>
        <v>0</v>
      </c>
    </row>
    <row r="34" customFormat="false" ht="30" hidden="false" customHeight="true" outlineLevel="0" collapsed="false">
      <c r="A34" s="32"/>
      <c r="B34" s="32"/>
      <c r="C34" s="33"/>
      <c r="D34" s="10" t="str">
        <f aca="false">IF(COUNTA(A34:C34,E34:G34,J34)=0,"",IF(OR(A34="",AND(B34&lt;&gt;"Gasto",B34&lt;&gt;"Reserva",B34&lt;&gt;"Ahorro"),AND(NOT(ISNUMBER(C34)),NOT(AND(C34="",ISNUMBER(H34)))),AND(ISNUMBER(C34),C34&lt;0),AND(J34&lt;&gt;"",OR(NOT(ISNUMBER(J34)),J34&lt;0))),"REVISAR datos","Correcto"))</f>
        <v/>
      </c>
      <c r="E34" s="34"/>
      <c r="F34" s="34"/>
      <c r="G34" s="35"/>
      <c r="H34" s="23" t="str">
        <f aca="false">IF(AND(B34="Reserva",ISNUMBER(E34),E34&gt;=0,ISNUMBER(F34),F34&gt;=0,ISNUMBER(G34)),MAX(0,E34-F34)/MAX(1,(YEAR(G34)-YEAR(Resumen!$E$4))*12+MONTH(G34)-MONTH(Resumen!$E$4)),"n.a.")</f>
        <v>n.a.</v>
      </c>
      <c r="I34" s="23" t="n">
        <f aca="false">IF(D34="Correcto",IF(ISNUMBER(C34),C34,H34),0)</f>
        <v>0</v>
      </c>
      <c r="J34" s="34"/>
      <c r="K34" s="23" t="n">
        <f aca="false">IF(D34="Correcto",I34-N(J34),0)</f>
        <v>0</v>
      </c>
      <c r="L34" s="1" t="n">
        <f aca="false">IF(COUNTA(A34:C34,E34:G34,J34)&gt;0,ROW(),0)</f>
        <v>0</v>
      </c>
    </row>
    <row r="35" customFormat="false" ht="30" hidden="false" customHeight="true" outlineLevel="0" collapsed="false">
      <c r="A35" s="32"/>
      <c r="B35" s="32"/>
      <c r="C35" s="33"/>
      <c r="D35" s="10" t="str">
        <f aca="false">IF(COUNTA(A35:C35,E35:G35,J35)=0,"",IF(OR(A35="",AND(B35&lt;&gt;"Gasto",B35&lt;&gt;"Reserva",B35&lt;&gt;"Ahorro"),AND(NOT(ISNUMBER(C35)),NOT(AND(C35="",ISNUMBER(H35)))),AND(ISNUMBER(C35),C35&lt;0),AND(J35&lt;&gt;"",OR(NOT(ISNUMBER(J35)),J35&lt;0))),"REVISAR datos","Correcto"))</f>
        <v/>
      </c>
      <c r="E35" s="34"/>
      <c r="F35" s="34"/>
      <c r="G35" s="35"/>
      <c r="H35" s="23" t="str">
        <f aca="false">IF(AND(B35="Reserva",ISNUMBER(E35),E35&gt;=0,ISNUMBER(F35),F35&gt;=0,ISNUMBER(G35)),MAX(0,E35-F35)/MAX(1,(YEAR(G35)-YEAR(Resumen!$E$4))*12+MONTH(G35)-MONTH(Resumen!$E$4)),"n.a.")</f>
        <v>n.a.</v>
      </c>
      <c r="I35" s="23" t="n">
        <f aca="false">IF(D35="Correcto",IF(ISNUMBER(C35),C35,H35),0)</f>
        <v>0</v>
      </c>
      <c r="J35" s="34"/>
      <c r="K35" s="23" t="n">
        <f aca="false">IF(D35="Correcto",I35-N(J35),0)</f>
        <v>0</v>
      </c>
      <c r="L35" s="1" t="n">
        <f aca="false">IF(COUNTA(A35:C35,E35:G35,J35)&gt;0,ROW(),0)</f>
        <v>0</v>
      </c>
    </row>
    <row r="36" customFormat="false" ht="30" hidden="false" customHeight="true" outlineLevel="0" collapsed="false">
      <c r="A36" s="32"/>
      <c r="B36" s="32"/>
      <c r="C36" s="33"/>
      <c r="D36" s="10" t="str">
        <f aca="false">IF(COUNTA(A36:C36,E36:G36,J36)=0,"",IF(OR(A36="",AND(B36&lt;&gt;"Gasto",B36&lt;&gt;"Reserva",B36&lt;&gt;"Ahorro"),AND(NOT(ISNUMBER(C36)),NOT(AND(C36="",ISNUMBER(H36)))),AND(ISNUMBER(C36),C36&lt;0),AND(J36&lt;&gt;"",OR(NOT(ISNUMBER(J36)),J36&lt;0))),"REVISAR datos","Correcto"))</f>
        <v/>
      </c>
      <c r="E36" s="34"/>
      <c r="F36" s="34"/>
      <c r="G36" s="35"/>
      <c r="H36" s="23" t="str">
        <f aca="false">IF(AND(B36="Reserva",ISNUMBER(E36),E36&gt;=0,ISNUMBER(F36),F36&gt;=0,ISNUMBER(G36)),MAX(0,E36-F36)/MAX(1,(YEAR(G36)-YEAR(Resumen!$E$4))*12+MONTH(G36)-MONTH(Resumen!$E$4)),"n.a.")</f>
        <v>n.a.</v>
      </c>
      <c r="I36" s="23" t="n">
        <f aca="false">IF(D36="Correcto",IF(ISNUMBER(C36),C36,H36),0)</f>
        <v>0</v>
      </c>
      <c r="J36" s="34"/>
      <c r="K36" s="23" t="n">
        <f aca="false">IF(D36="Correcto",I36-N(J36),0)</f>
        <v>0</v>
      </c>
      <c r="L36" s="1" t="n">
        <f aca="false">IF(COUNTA(A36:C36,E36:G36,J36)&gt;0,ROW(),0)</f>
        <v>0</v>
      </c>
    </row>
    <row r="37" customFormat="false" ht="30" hidden="false" customHeight="true" outlineLevel="0" collapsed="false">
      <c r="A37" s="32"/>
      <c r="B37" s="32"/>
      <c r="C37" s="33"/>
      <c r="D37" s="10" t="str">
        <f aca="false">IF(COUNTA(A37:C37,E37:G37,J37)=0,"",IF(OR(A37="",AND(B37&lt;&gt;"Gasto",B37&lt;&gt;"Reserva",B37&lt;&gt;"Ahorro"),AND(NOT(ISNUMBER(C37)),NOT(AND(C37="",ISNUMBER(H37)))),AND(ISNUMBER(C37),C37&lt;0),AND(J37&lt;&gt;"",OR(NOT(ISNUMBER(J37)),J37&lt;0))),"REVISAR datos","Correcto"))</f>
        <v/>
      </c>
      <c r="E37" s="34"/>
      <c r="F37" s="34"/>
      <c r="G37" s="35"/>
      <c r="H37" s="23" t="str">
        <f aca="false">IF(AND(B37="Reserva",ISNUMBER(E37),E37&gt;=0,ISNUMBER(F37),F37&gt;=0,ISNUMBER(G37)),MAX(0,E37-F37)/MAX(1,(YEAR(G37)-YEAR(Resumen!$E$4))*12+MONTH(G37)-MONTH(Resumen!$E$4)),"n.a.")</f>
        <v>n.a.</v>
      </c>
      <c r="I37" s="23" t="n">
        <f aca="false">IF(D37="Correcto",IF(ISNUMBER(C37),C37,H37),0)</f>
        <v>0</v>
      </c>
      <c r="J37" s="34"/>
      <c r="K37" s="23" t="n">
        <f aca="false">IF(D37="Correcto",I37-N(J37),0)</f>
        <v>0</v>
      </c>
      <c r="L37" s="1" t="n">
        <f aca="false">IF(COUNTA(A37:C37,E37:G37,J37)&gt;0,ROW(),0)</f>
        <v>0</v>
      </c>
    </row>
    <row r="38" customFormat="false" ht="30" hidden="false" customHeight="true" outlineLevel="0" collapsed="false">
      <c r="A38" s="32"/>
      <c r="B38" s="32"/>
      <c r="C38" s="33"/>
      <c r="D38" s="10" t="str">
        <f aca="false">IF(COUNTA(A38:C38,E38:G38,J38)=0,"",IF(OR(A38="",AND(B38&lt;&gt;"Gasto",B38&lt;&gt;"Reserva",B38&lt;&gt;"Ahorro"),AND(NOT(ISNUMBER(C38)),NOT(AND(C38="",ISNUMBER(H38)))),AND(ISNUMBER(C38),C38&lt;0),AND(J38&lt;&gt;"",OR(NOT(ISNUMBER(J38)),J38&lt;0))),"REVISAR datos","Correcto"))</f>
        <v/>
      </c>
      <c r="E38" s="34"/>
      <c r="F38" s="34"/>
      <c r="G38" s="35"/>
      <c r="H38" s="23" t="str">
        <f aca="false">IF(AND(B38="Reserva",ISNUMBER(E38),E38&gt;=0,ISNUMBER(F38),F38&gt;=0,ISNUMBER(G38)),MAX(0,E38-F38)/MAX(1,(YEAR(G38)-YEAR(Resumen!$E$4))*12+MONTH(G38)-MONTH(Resumen!$E$4)),"n.a.")</f>
        <v>n.a.</v>
      </c>
      <c r="I38" s="23" t="n">
        <f aca="false">IF(D38="Correcto",IF(ISNUMBER(C38),C38,H38),0)</f>
        <v>0</v>
      </c>
      <c r="J38" s="34"/>
      <c r="K38" s="23" t="n">
        <f aca="false">IF(D38="Correcto",I38-N(J38),0)</f>
        <v>0</v>
      </c>
      <c r="L38" s="1" t="n">
        <f aca="false">IF(COUNTA(A38:C38,E38:G38,J38)&gt;0,ROW(),0)</f>
        <v>0</v>
      </c>
    </row>
    <row r="39" customFormat="false" ht="30" hidden="false" customHeight="true" outlineLevel="0" collapsed="false">
      <c r="A39" s="32"/>
      <c r="B39" s="32"/>
      <c r="C39" s="33"/>
      <c r="D39" s="10" t="str">
        <f aca="false">IF(COUNTA(A39:C39,E39:G39,J39)=0,"",IF(OR(A39="",AND(B39&lt;&gt;"Gasto",B39&lt;&gt;"Reserva",B39&lt;&gt;"Ahorro"),AND(NOT(ISNUMBER(C39)),NOT(AND(C39="",ISNUMBER(H39)))),AND(ISNUMBER(C39),C39&lt;0),AND(J39&lt;&gt;"",OR(NOT(ISNUMBER(J39)),J39&lt;0))),"REVISAR datos","Correcto"))</f>
        <v/>
      </c>
      <c r="E39" s="34"/>
      <c r="F39" s="34"/>
      <c r="G39" s="35"/>
      <c r="H39" s="23" t="str">
        <f aca="false">IF(AND(B39="Reserva",ISNUMBER(E39),E39&gt;=0,ISNUMBER(F39),F39&gt;=0,ISNUMBER(G39)),MAX(0,E39-F39)/MAX(1,(YEAR(G39)-YEAR(Resumen!$E$4))*12+MONTH(G39)-MONTH(Resumen!$E$4)),"n.a.")</f>
        <v>n.a.</v>
      </c>
      <c r="I39" s="23" t="n">
        <f aca="false">IF(D39="Correcto",IF(ISNUMBER(C39),C39,H39),0)</f>
        <v>0</v>
      </c>
      <c r="J39" s="34"/>
      <c r="K39" s="23" t="n">
        <f aca="false">IF(D39="Correcto",I39-N(J39),0)</f>
        <v>0</v>
      </c>
      <c r="L39" s="1" t="n">
        <f aca="false">IF(COUNTA(A39:C39,E39:G39,J39)&gt;0,ROW(),0)</f>
        <v>0</v>
      </c>
    </row>
    <row r="40" customFormat="false" ht="30" hidden="false" customHeight="true" outlineLevel="0" collapsed="false">
      <c r="A40" s="32"/>
      <c r="B40" s="32"/>
      <c r="C40" s="33"/>
      <c r="D40" s="10" t="str">
        <f aca="false">IF(COUNTA(A40:C40,E40:G40,J40)=0,"",IF(OR(A40="",AND(B40&lt;&gt;"Gasto",B40&lt;&gt;"Reserva",B40&lt;&gt;"Ahorro"),AND(NOT(ISNUMBER(C40)),NOT(AND(C40="",ISNUMBER(H40)))),AND(ISNUMBER(C40),C40&lt;0),AND(J40&lt;&gt;"",OR(NOT(ISNUMBER(J40)),J40&lt;0))),"REVISAR datos","Correcto"))</f>
        <v/>
      </c>
      <c r="E40" s="34"/>
      <c r="F40" s="34"/>
      <c r="G40" s="35"/>
      <c r="H40" s="23" t="str">
        <f aca="false">IF(AND(B40="Reserva",ISNUMBER(E40),E40&gt;=0,ISNUMBER(F40),F40&gt;=0,ISNUMBER(G40)),MAX(0,E40-F40)/MAX(1,(YEAR(G40)-YEAR(Resumen!$E$4))*12+MONTH(G40)-MONTH(Resumen!$E$4)),"n.a.")</f>
        <v>n.a.</v>
      </c>
      <c r="I40" s="23" t="n">
        <f aca="false">IF(D40="Correcto",IF(ISNUMBER(C40),C40,H40),0)</f>
        <v>0</v>
      </c>
      <c r="J40" s="34"/>
      <c r="K40" s="23" t="n">
        <f aca="false">IF(D40="Correcto",I40-N(J40),0)</f>
        <v>0</v>
      </c>
      <c r="L40" s="1" t="n">
        <f aca="false">IF(COUNTA(A40:C40,E40:G40,J40)&gt;0,ROW(),0)</f>
        <v>0</v>
      </c>
    </row>
    <row r="41" customFormat="false" ht="30" hidden="false" customHeight="true" outlineLevel="0" collapsed="false">
      <c r="A41" s="32"/>
      <c r="B41" s="32"/>
      <c r="C41" s="33"/>
      <c r="D41" s="10" t="str">
        <f aca="false">IF(COUNTA(A41:C41,E41:G41,J41)=0,"",IF(OR(A41="",AND(B41&lt;&gt;"Gasto",B41&lt;&gt;"Reserva",B41&lt;&gt;"Ahorro"),AND(NOT(ISNUMBER(C41)),NOT(AND(C41="",ISNUMBER(H41)))),AND(ISNUMBER(C41),C41&lt;0),AND(J41&lt;&gt;"",OR(NOT(ISNUMBER(J41)),J41&lt;0))),"REVISAR datos","Correcto"))</f>
        <v/>
      </c>
      <c r="E41" s="34"/>
      <c r="F41" s="34"/>
      <c r="G41" s="35"/>
      <c r="H41" s="23" t="str">
        <f aca="false">IF(AND(B41="Reserva",ISNUMBER(E41),E41&gt;=0,ISNUMBER(F41),F41&gt;=0,ISNUMBER(G41)),MAX(0,E41-F41)/MAX(1,(YEAR(G41)-YEAR(Resumen!$E$4))*12+MONTH(G41)-MONTH(Resumen!$E$4)),"n.a.")</f>
        <v>n.a.</v>
      </c>
      <c r="I41" s="23" t="n">
        <f aca="false">IF(D41="Correcto",IF(ISNUMBER(C41),C41,H41),0)</f>
        <v>0</v>
      </c>
      <c r="J41" s="34"/>
      <c r="K41" s="23" t="n">
        <f aca="false">IF(D41="Correcto",I41-N(J41),0)</f>
        <v>0</v>
      </c>
      <c r="L41" s="1" t="n">
        <f aca="false">IF(COUNTA(A41:C41,E41:G41,J41)&gt;0,ROW(),0)</f>
        <v>0</v>
      </c>
    </row>
    <row r="42" customFormat="false" ht="30" hidden="false" customHeight="true" outlineLevel="0" collapsed="false">
      <c r="A42" s="32"/>
      <c r="B42" s="32"/>
      <c r="C42" s="33"/>
      <c r="D42" s="10" t="str">
        <f aca="false">IF(COUNTA(A42:C42,E42:G42,J42)=0,"",IF(OR(A42="",AND(B42&lt;&gt;"Gasto",B42&lt;&gt;"Reserva",B42&lt;&gt;"Ahorro"),AND(NOT(ISNUMBER(C42)),NOT(AND(C42="",ISNUMBER(H42)))),AND(ISNUMBER(C42),C42&lt;0),AND(J42&lt;&gt;"",OR(NOT(ISNUMBER(J42)),J42&lt;0))),"REVISAR datos","Correcto"))</f>
        <v/>
      </c>
      <c r="E42" s="34"/>
      <c r="F42" s="34"/>
      <c r="G42" s="35"/>
      <c r="H42" s="23" t="str">
        <f aca="false">IF(AND(B42="Reserva",ISNUMBER(E42),E42&gt;=0,ISNUMBER(F42),F42&gt;=0,ISNUMBER(G42)),MAX(0,E42-F42)/MAX(1,(YEAR(G42)-YEAR(Resumen!$E$4))*12+MONTH(G42)-MONTH(Resumen!$E$4)),"n.a.")</f>
        <v>n.a.</v>
      </c>
      <c r="I42" s="23" t="n">
        <f aca="false">IF(D42="Correcto",IF(ISNUMBER(C42),C42,H42),0)</f>
        <v>0</v>
      </c>
      <c r="J42" s="34"/>
      <c r="K42" s="23" t="n">
        <f aca="false">IF(D42="Correcto",I42-N(J42),0)</f>
        <v>0</v>
      </c>
      <c r="L42" s="1" t="n">
        <f aca="false">IF(COUNTA(A42:C42,E42:G42,J42)&gt;0,ROW(),0)</f>
        <v>0</v>
      </c>
    </row>
    <row r="43" customFormat="false" ht="30" hidden="false" customHeight="true" outlineLevel="0" collapsed="false">
      <c r="A43" s="32"/>
      <c r="B43" s="32"/>
      <c r="C43" s="33"/>
      <c r="D43" s="10" t="str">
        <f aca="false">IF(COUNTA(A43:C43,E43:G43,J43)=0,"",IF(OR(A43="",AND(B43&lt;&gt;"Gasto",B43&lt;&gt;"Reserva",B43&lt;&gt;"Ahorro"),AND(NOT(ISNUMBER(C43)),NOT(AND(C43="",ISNUMBER(H43)))),AND(ISNUMBER(C43),C43&lt;0),AND(J43&lt;&gt;"",OR(NOT(ISNUMBER(J43)),J43&lt;0))),"REVISAR datos","Correcto"))</f>
        <v/>
      </c>
      <c r="E43" s="34"/>
      <c r="F43" s="34"/>
      <c r="G43" s="35"/>
      <c r="H43" s="23" t="str">
        <f aca="false">IF(AND(B43="Reserva",ISNUMBER(E43),E43&gt;=0,ISNUMBER(F43),F43&gt;=0,ISNUMBER(G43)),MAX(0,E43-F43)/MAX(1,(YEAR(G43)-YEAR(Resumen!$E$4))*12+MONTH(G43)-MONTH(Resumen!$E$4)),"n.a.")</f>
        <v>n.a.</v>
      </c>
      <c r="I43" s="23" t="n">
        <f aca="false">IF(D43="Correcto",IF(ISNUMBER(C43),C43,H43),0)</f>
        <v>0</v>
      </c>
      <c r="J43" s="34"/>
      <c r="K43" s="23" t="n">
        <f aca="false">IF(D43="Correcto",I43-N(J43),0)</f>
        <v>0</v>
      </c>
      <c r="L43" s="1" t="n">
        <f aca="false">IF(COUNTA(A43:C43,E43:G43,J43)&gt;0,ROW(),0)</f>
        <v>0</v>
      </c>
    </row>
    <row r="44" customFormat="false" ht="30" hidden="false" customHeight="true" outlineLevel="0" collapsed="false">
      <c r="A44" s="32"/>
      <c r="B44" s="32"/>
      <c r="C44" s="33"/>
      <c r="D44" s="10" t="str">
        <f aca="false">IF(COUNTA(A44:C44,E44:G44,J44)=0,"",IF(OR(A44="",AND(B44&lt;&gt;"Gasto",B44&lt;&gt;"Reserva",B44&lt;&gt;"Ahorro"),AND(NOT(ISNUMBER(C44)),NOT(AND(C44="",ISNUMBER(H44)))),AND(ISNUMBER(C44),C44&lt;0),AND(J44&lt;&gt;"",OR(NOT(ISNUMBER(J44)),J44&lt;0))),"REVISAR datos","Correcto"))</f>
        <v/>
      </c>
      <c r="E44" s="34"/>
      <c r="F44" s="34"/>
      <c r="G44" s="35"/>
      <c r="H44" s="23" t="str">
        <f aca="false">IF(AND(B44="Reserva",ISNUMBER(E44),E44&gt;=0,ISNUMBER(F44),F44&gt;=0,ISNUMBER(G44)),MAX(0,E44-F44)/MAX(1,(YEAR(G44)-YEAR(Resumen!$E$4))*12+MONTH(G44)-MONTH(Resumen!$E$4)),"n.a.")</f>
        <v>n.a.</v>
      </c>
      <c r="I44" s="23" t="n">
        <f aca="false">IF(D44="Correcto",IF(ISNUMBER(C44),C44,H44),0)</f>
        <v>0</v>
      </c>
      <c r="J44" s="34"/>
      <c r="K44" s="23" t="n">
        <f aca="false">IF(D44="Correcto",I44-N(J44),0)</f>
        <v>0</v>
      </c>
      <c r="L44" s="1" t="n">
        <f aca="false">IF(COUNTA(A44:C44,E44:G44,J44)&gt;0,ROW(),0)</f>
        <v>0</v>
      </c>
    </row>
    <row r="45" customFormat="false" ht="30" hidden="false" customHeight="true" outlineLevel="0" collapsed="false">
      <c r="A45" s="32"/>
      <c r="B45" s="32"/>
      <c r="C45" s="33"/>
      <c r="D45" s="10" t="str">
        <f aca="false">IF(COUNTA(A45:C45,E45:G45,J45)=0,"",IF(OR(A45="",AND(B45&lt;&gt;"Gasto",B45&lt;&gt;"Reserva",B45&lt;&gt;"Ahorro"),AND(NOT(ISNUMBER(C45)),NOT(AND(C45="",ISNUMBER(H45)))),AND(ISNUMBER(C45),C45&lt;0),AND(J45&lt;&gt;"",OR(NOT(ISNUMBER(J45)),J45&lt;0))),"REVISAR datos","Correcto"))</f>
        <v/>
      </c>
      <c r="E45" s="34"/>
      <c r="F45" s="34"/>
      <c r="G45" s="35"/>
      <c r="H45" s="23" t="str">
        <f aca="false">IF(AND(B45="Reserva",ISNUMBER(E45),E45&gt;=0,ISNUMBER(F45),F45&gt;=0,ISNUMBER(G45)),MAX(0,E45-F45)/MAX(1,(YEAR(G45)-YEAR(Resumen!$E$4))*12+MONTH(G45)-MONTH(Resumen!$E$4)),"n.a.")</f>
        <v>n.a.</v>
      </c>
      <c r="I45" s="23" t="n">
        <f aca="false">IF(D45="Correcto",IF(ISNUMBER(C45),C45,H45),0)</f>
        <v>0</v>
      </c>
      <c r="J45" s="34"/>
      <c r="K45" s="23" t="n">
        <f aca="false">IF(D45="Correcto",I45-N(J45),0)</f>
        <v>0</v>
      </c>
      <c r="L45" s="1" t="n">
        <f aca="false">IF(COUNTA(A45:C45,E45:G45,J45)&gt;0,ROW(),0)</f>
        <v>0</v>
      </c>
    </row>
    <row r="46" customFormat="false" ht="30" hidden="false" customHeight="true" outlineLevel="0" collapsed="false">
      <c r="A46" s="32"/>
      <c r="B46" s="32"/>
      <c r="C46" s="33"/>
      <c r="D46" s="10" t="str">
        <f aca="false">IF(COUNTA(A46:C46,E46:G46,J46)=0,"",IF(OR(A46="",AND(B46&lt;&gt;"Gasto",B46&lt;&gt;"Reserva",B46&lt;&gt;"Ahorro"),AND(NOT(ISNUMBER(C46)),NOT(AND(C46="",ISNUMBER(H46)))),AND(ISNUMBER(C46),C46&lt;0),AND(J46&lt;&gt;"",OR(NOT(ISNUMBER(J46)),J46&lt;0))),"REVISAR datos","Correcto"))</f>
        <v/>
      </c>
      <c r="E46" s="34"/>
      <c r="F46" s="34"/>
      <c r="G46" s="35"/>
      <c r="H46" s="23" t="str">
        <f aca="false">IF(AND(B46="Reserva",ISNUMBER(E46),E46&gt;=0,ISNUMBER(F46),F46&gt;=0,ISNUMBER(G46)),MAX(0,E46-F46)/MAX(1,(YEAR(G46)-YEAR(Resumen!$E$4))*12+MONTH(G46)-MONTH(Resumen!$E$4)),"n.a.")</f>
        <v>n.a.</v>
      </c>
      <c r="I46" s="23" t="n">
        <f aca="false">IF(D46="Correcto",IF(ISNUMBER(C46),C46,H46),0)</f>
        <v>0</v>
      </c>
      <c r="J46" s="34"/>
      <c r="K46" s="23" t="n">
        <f aca="false">IF(D46="Correcto",I46-N(J46),0)</f>
        <v>0</v>
      </c>
      <c r="L46" s="1" t="n">
        <f aca="false">IF(COUNTA(A46:C46,E46:G46,J46)&gt;0,ROW(),0)</f>
        <v>0</v>
      </c>
    </row>
    <row r="47" customFormat="false" ht="30" hidden="false" customHeight="true" outlineLevel="0" collapsed="false">
      <c r="A47" s="32"/>
      <c r="B47" s="32"/>
      <c r="C47" s="33"/>
      <c r="D47" s="10" t="str">
        <f aca="false">IF(COUNTA(A47:C47,E47:G47,J47)=0,"",IF(OR(A47="",AND(B47&lt;&gt;"Gasto",B47&lt;&gt;"Reserva",B47&lt;&gt;"Ahorro"),AND(NOT(ISNUMBER(C47)),NOT(AND(C47="",ISNUMBER(H47)))),AND(ISNUMBER(C47),C47&lt;0),AND(J47&lt;&gt;"",OR(NOT(ISNUMBER(J47)),J47&lt;0))),"REVISAR datos","Correcto"))</f>
        <v/>
      </c>
      <c r="E47" s="34"/>
      <c r="F47" s="34"/>
      <c r="G47" s="35"/>
      <c r="H47" s="23" t="str">
        <f aca="false">IF(AND(B47="Reserva",ISNUMBER(E47),E47&gt;=0,ISNUMBER(F47),F47&gt;=0,ISNUMBER(G47)),MAX(0,E47-F47)/MAX(1,(YEAR(G47)-YEAR(Resumen!$E$4))*12+MONTH(G47)-MONTH(Resumen!$E$4)),"n.a.")</f>
        <v>n.a.</v>
      </c>
      <c r="I47" s="23" t="n">
        <f aca="false">IF(D47="Correcto",IF(ISNUMBER(C47),C47,H47),0)</f>
        <v>0</v>
      </c>
      <c r="J47" s="34"/>
      <c r="K47" s="23" t="n">
        <f aca="false">IF(D47="Correcto",I47-N(J47),0)</f>
        <v>0</v>
      </c>
      <c r="L47" s="1" t="n">
        <f aca="false">IF(COUNTA(A47:C47,E47:G47,J47)&gt;0,ROW(),0)</f>
        <v>0</v>
      </c>
    </row>
    <row r="48" customFormat="false" ht="30" hidden="false" customHeight="true" outlineLevel="0" collapsed="false">
      <c r="A48" s="32"/>
      <c r="B48" s="32"/>
      <c r="C48" s="33"/>
      <c r="D48" s="10" t="str">
        <f aca="false">IF(COUNTA(A48:C48,E48:G48,J48)=0,"",IF(OR(A48="",AND(B48&lt;&gt;"Gasto",B48&lt;&gt;"Reserva",B48&lt;&gt;"Ahorro"),AND(NOT(ISNUMBER(C48)),NOT(AND(C48="",ISNUMBER(H48)))),AND(ISNUMBER(C48),C48&lt;0),AND(J48&lt;&gt;"",OR(NOT(ISNUMBER(J48)),J48&lt;0))),"REVISAR datos","Correcto"))</f>
        <v/>
      </c>
      <c r="E48" s="34"/>
      <c r="F48" s="34"/>
      <c r="G48" s="35"/>
      <c r="H48" s="23" t="str">
        <f aca="false">IF(AND(B48="Reserva",ISNUMBER(E48),E48&gt;=0,ISNUMBER(F48),F48&gt;=0,ISNUMBER(G48)),MAX(0,E48-F48)/MAX(1,(YEAR(G48)-YEAR(Resumen!$E$4))*12+MONTH(G48)-MONTH(Resumen!$E$4)),"n.a.")</f>
        <v>n.a.</v>
      </c>
      <c r="I48" s="23" t="n">
        <f aca="false">IF(D48="Correcto",IF(ISNUMBER(C48),C48,H48),0)</f>
        <v>0</v>
      </c>
      <c r="J48" s="34"/>
      <c r="K48" s="23" t="n">
        <f aca="false">IF(D48="Correcto",I48-N(J48),0)</f>
        <v>0</v>
      </c>
      <c r="L48" s="1" t="n">
        <f aca="false">IF(COUNTA(A48:C48,E48:G48,J48)&gt;0,ROW(),0)</f>
        <v>0</v>
      </c>
    </row>
    <row r="49" customFormat="false" ht="30" hidden="false" customHeight="true" outlineLevel="0" collapsed="false">
      <c r="A49" s="32"/>
      <c r="B49" s="32"/>
      <c r="C49" s="33"/>
      <c r="D49" s="10" t="str">
        <f aca="false">IF(COUNTA(A49:C49,E49:G49,J49)=0,"",IF(OR(A49="",AND(B49&lt;&gt;"Gasto",B49&lt;&gt;"Reserva",B49&lt;&gt;"Ahorro"),AND(NOT(ISNUMBER(C49)),NOT(AND(C49="",ISNUMBER(H49)))),AND(ISNUMBER(C49),C49&lt;0),AND(J49&lt;&gt;"",OR(NOT(ISNUMBER(J49)),J49&lt;0))),"REVISAR datos","Correcto"))</f>
        <v/>
      </c>
      <c r="E49" s="34"/>
      <c r="F49" s="34"/>
      <c r="G49" s="35"/>
      <c r="H49" s="23" t="str">
        <f aca="false">IF(AND(B49="Reserva",ISNUMBER(E49),E49&gt;=0,ISNUMBER(F49),F49&gt;=0,ISNUMBER(G49)),MAX(0,E49-F49)/MAX(1,(YEAR(G49)-YEAR(Resumen!$E$4))*12+MONTH(G49)-MONTH(Resumen!$E$4)),"n.a.")</f>
        <v>n.a.</v>
      </c>
      <c r="I49" s="23" t="n">
        <f aca="false">IF(D49="Correcto",IF(ISNUMBER(C49),C49,H49),0)</f>
        <v>0</v>
      </c>
      <c r="J49" s="34"/>
      <c r="K49" s="23" t="n">
        <f aca="false">IF(D49="Correcto",I49-N(J49),0)</f>
        <v>0</v>
      </c>
      <c r="L49" s="1" t="n">
        <f aca="false">IF(COUNTA(A49:C49,E49:G49,J49)&gt;0,ROW(),0)</f>
        <v>0</v>
      </c>
    </row>
    <row r="50" customFormat="false" ht="30" hidden="false" customHeight="true" outlineLevel="0" collapsed="false">
      <c r="A50" s="32"/>
      <c r="B50" s="32"/>
      <c r="C50" s="33"/>
      <c r="D50" s="10" t="str">
        <f aca="false">IF(COUNTA(A50:C50,E50:G50,J50)=0,"",IF(OR(A50="",AND(B50&lt;&gt;"Gasto",B50&lt;&gt;"Reserva",B50&lt;&gt;"Ahorro"),AND(NOT(ISNUMBER(C50)),NOT(AND(C50="",ISNUMBER(H50)))),AND(ISNUMBER(C50),C50&lt;0),AND(J50&lt;&gt;"",OR(NOT(ISNUMBER(J50)),J50&lt;0))),"REVISAR datos","Correcto"))</f>
        <v/>
      </c>
      <c r="E50" s="34"/>
      <c r="F50" s="34"/>
      <c r="G50" s="35"/>
      <c r="H50" s="23" t="str">
        <f aca="false">IF(AND(B50="Reserva",ISNUMBER(E50),E50&gt;=0,ISNUMBER(F50),F50&gt;=0,ISNUMBER(G50)),MAX(0,E50-F50)/MAX(1,(YEAR(G50)-YEAR(Resumen!$E$4))*12+MONTH(G50)-MONTH(Resumen!$E$4)),"n.a.")</f>
        <v>n.a.</v>
      </c>
      <c r="I50" s="23" t="n">
        <f aca="false">IF(D50="Correcto",IF(ISNUMBER(C50),C50,H50),0)</f>
        <v>0</v>
      </c>
      <c r="J50" s="34"/>
      <c r="K50" s="23" t="n">
        <f aca="false">IF(D50="Correcto",I50-N(J50),0)</f>
        <v>0</v>
      </c>
      <c r="L50" s="1" t="n">
        <f aca="false">IF(COUNTA(A50:C50,E50:G50,J50)&gt;0,ROW(),0)</f>
        <v>0</v>
      </c>
    </row>
    <row r="51" customFormat="false" ht="30" hidden="false" customHeight="true" outlineLevel="0" collapsed="false">
      <c r="A51" s="32"/>
      <c r="B51" s="32"/>
      <c r="C51" s="33"/>
      <c r="D51" s="10" t="str">
        <f aca="false">IF(COUNTA(A51:C51,E51:G51,J51)=0,"",IF(OR(A51="",AND(B51&lt;&gt;"Gasto",B51&lt;&gt;"Reserva",B51&lt;&gt;"Ahorro"),AND(NOT(ISNUMBER(C51)),NOT(AND(C51="",ISNUMBER(H51)))),AND(ISNUMBER(C51),C51&lt;0),AND(J51&lt;&gt;"",OR(NOT(ISNUMBER(J51)),J51&lt;0))),"REVISAR datos","Correcto"))</f>
        <v/>
      </c>
      <c r="E51" s="34"/>
      <c r="F51" s="34"/>
      <c r="G51" s="35"/>
      <c r="H51" s="23" t="str">
        <f aca="false">IF(AND(B51="Reserva",ISNUMBER(E51),E51&gt;=0,ISNUMBER(F51),F51&gt;=0,ISNUMBER(G51)),MAX(0,E51-F51)/MAX(1,(YEAR(G51)-YEAR(Resumen!$E$4))*12+MONTH(G51)-MONTH(Resumen!$E$4)),"n.a.")</f>
        <v>n.a.</v>
      </c>
      <c r="I51" s="23" t="n">
        <f aca="false">IF(D51="Correcto",IF(ISNUMBER(C51),C51,H51),0)</f>
        <v>0</v>
      </c>
      <c r="J51" s="34"/>
      <c r="K51" s="23" t="n">
        <f aca="false">IF(D51="Correcto",I51-N(J51),0)</f>
        <v>0</v>
      </c>
      <c r="L51" s="1" t="n">
        <f aca="false">IF(COUNTA(A51:C51,E51:G51,J51)&gt;0,ROW(),0)</f>
        <v>0</v>
      </c>
    </row>
    <row r="52" customFormat="false" ht="30" hidden="false" customHeight="true" outlineLevel="0" collapsed="false">
      <c r="A52" s="32"/>
      <c r="B52" s="32"/>
      <c r="C52" s="33"/>
      <c r="D52" s="10" t="str">
        <f aca="false">IF(COUNTA(A52:C52,E52:G52,J52)=0,"",IF(OR(A52="",AND(B52&lt;&gt;"Gasto",B52&lt;&gt;"Reserva",B52&lt;&gt;"Ahorro"),AND(NOT(ISNUMBER(C52)),NOT(AND(C52="",ISNUMBER(H52)))),AND(ISNUMBER(C52),C52&lt;0),AND(J52&lt;&gt;"",OR(NOT(ISNUMBER(J52)),J52&lt;0))),"REVISAR datos","Correcto"))</f>
        <v/>
      </c>
      <c r="E52" s="34"/>
      <c r="F52" s="34"/>
      <c r="G52" s="35"/>
      <c r="H52" s="23" t="str">
        <f aca="false">IF(AND(B52="Reserva",ISNUMBER(E52),E52&gt;=0,ISNUMBER(F52),F52&gt;=0,ISNUMBER(G52)),MAX(0,E52-F52)/MAX(1,(YEAR(G52)-YEAR(Resumen!$E$4))*12+MONTH(G52)-MONTH(Resumen!$E$4)),"n.a.")</f>
        <v>n.a.</v>
      </c>
      <c r="I52" s="23" t="n">
        <f aca="false">IF(D52="Correcto",IF(ISNUMBER(C52),C52,H52),0)</f>
        <v>0</v>
      </c>
      <c r="J52" s="34"/>
      <c r="K52" s="23" t="n">
        <f aca="false">IF(D52="Correcto",I52-N(J52),0)</f>
        <v>0</v>
      </c>
      <c r="L52" s="1" t="n">
        <f aca="false">IF(COUNTA(A52:C52,E52:G52,J52)&gt;0,ROW(),0)</f>
        <v>0</v>
      </c>
    </row>
    <row r="53" customFormat="false" ht="30" hidden="false" customHeight="true" outlineLevel="0" collapsed="false">
      <c r="A53" s="32"/>
      <c r="B53" s="32"/>
      <c r="C53" s="33"/>
      <c r="D53" s="10" t="str">
        <f aca="false">IF(COUNTA(A53:C53,E53:G53,J53)=0,"",IF(OR(A53="",AND(B53&lt;&gt;"Gasto",B53&lt;&gt;"Reserva",B53&lt;&gt;"Ahorro"),AND(NOT(ISNUMBER(C53)),NOT(AND(C53="",ISNUMBER(H53)))),AND(ISNUMBER(C53),C53&lt;0),AND(J53&lt;&gt;"",OR(NOT(ISNUMBER(J53)),J53&lt;0))),"REVISAR datos","Correcto"))</f>
        <v/>
      </c>
      <c r="E53" s="34"/>
      <c r="F53" s="34"/>
      <c r="G53" s="35"/>
      <c r="H53" s="23" t="str">
        <f aca="false">IF(AND(B53="Reserva",ISNUMBER(E53),E53&gt;=0,ISNUMBER(F53),F53&gt;=0,ISNUMBER(G53)),MAX(0,E53-F53)/MAX(1,(YEAR(G53)-YEAR(Resumen!$E$4))*12+MONTH(G53)-MONTH(Resumen!$E$4)),"n.a.")</f>
        <v>n.a.</v>
      </c>
      <c r="I53" s="23" t="n">
        <f aca="false">IF(D53="Correcto",IF(ISNUMBER(C53),C53,H53),0)</f>
        <v>0</v>
      </c>
      <c r="J53" s="34"/>
      <c r="K53" s="23" t="n">
        <f aca="false">IF(D53="Correcto",I53-N(J53),0)</f>
        <v>0</v>
      </c>
      <c r="L53" s="1" t="n">
        <f aca="false">IF(COUNTA(A53:C53,E53:G53,J53)&gt;0,ROW(),0)</f>
        <v>0</v>
      </c>
    </row>
    <row r="54" customFormat="false" ht="30" hidden="false" customHeight="true" outlineLevel="0" collapsed="false">
      <c r="A54" s="32"/>
      <c r="B54" s="32"/>
      <c r="C54" s="33"/>
      <c r="D54" s="10" t="str">
        <f aca="false">IF(COUNTA(A54:C54,E54:G54,J54)=0,"",IF(OR(A54="",AND(B54&lt;&gt;"Gasto",B54&lt;&gt;"Reserva",B54&lt;&gt;"Ahorro"),AND(NOT(ISNUMBER(C54)),NOT(AND(C54="",ISNUMBER(H54)))),AND(ISNUMBER(C54),C54&lt;0),AND(J54&lt;&gt;"",OR(NOT(ISNUMBER(J54)),J54&lt;0))),"REVISAR datos","Correcto"))</f>
        <v/>
      </c>
      <c r="E54" s="34"/>
      <c r="F54" s="34"/>
      <c r="G54" s="35"/>
      <c r="H54" s="23" t="str">
        <f aca="false">IF(AND(B54="Reserva",ISNUMBER(E54),E54&gt;=0,ISNUMBER(F54),F54&gt;=0,ISNUMBER(G54)),MAX(0,E54-F54)/MAX(1,(YEAR(G54)-YEAR(Resumen!$E$4))*12+MONTH(G54)-MONTH(Resumen!$E$4)),"n.a.")</f>
        <v>n.a.</v>
      </c>
      <c r="I54" s="23" t="n">
        <f aca="false">IF(D54="Correcto",IF(ISNUMBER(C54),C54,H54),0)</f>
        <v>0</v>
      </c>
      <c r="J54" s="34"/>
      <c r="K54" s="23" t="n">
        <f aca="false">IF(D54="Correcto",I54-N(J54),0)</f>
        <v>0</v>
      </c>
      <c r="L54" s="1" t="n">
        <f aca="false">IF(COUNTA(A54:C54,E54:G54,J54)&gt;0,ROW(),0)</f>
        <v>0</v>
      </c>
    </row>
    <row r="55" customFormat="false" ht="30" hidden="false" customHeight="true" outlineLevel="0" collapsed="false">
      <c r="A55" s="32"/>
      <c r="B55" s="32"/>
      <c r="C55" s="33"/>
      <c r="D55" s="10" t="str">
        <f aca="false">IF(COUNTA(A55:C55,E55:G55,J55)=0,"",IF(OR(A55="",AND(B55&lt;&gt;"Gasto",B55&lt;&gt;"Reserva",B55&lt;&gt;"Ahorro"),AND(NOT(ISNUMBER(C55)),NOT(AND(C55="",ISNUMBER(H55)))),AND(ISNUMBER(C55),C55&lt;0),AND(J55&lt;&gt;"",OR(NOT(ISNUMBER(J55)),J55&lt;0))),"REVISAR datos","Correcto"))</f>
        <v/>
      </c>
      <c r="E55" s="34"/>
      <c r="F55" s="34"/>
      <c r="G55" s="35"/>
      <c r="H55" s="23" t="str">
        <f aca="false">IF(AND(B55="Reserva",ISNUMBER(E55),E55&gt;=0,ISNUMBER(F55),F55&gt;=0,ISNUMBER(G55)),MAX(0,E55-F55)/MAX(1,(YEAR(G55)-YEAR(Resumen!$E$4))*12+MONTH(G55)-MONTH(Resumen!$E$4)),"n.a.")</f>
        <v>n.a.</v>
      </c>
      <c r="I55" s="23" t="n">
        <f aca="false">IF(D55="Correcto",IF(ISNUMBER(C55),C55,H55),0)</f>
        <v>0</v>
      </c>
      <c r="J55" s="34"/>
      <c r="K55" s="23" t="n">
        <f aca="false">IF(D55="Correcto",I55-N(J55),0)</f>
        <v>0</v>
      </c>
      <c r="L55" s="1" t="n">
        <f aca="false">IF(COUNTA(A55:C55,E55:G55,J55)&gt;0,ROW(),0)</f>
        <v>0</v>
      </c>
    </row>
    <row r="56" customFormat="false" ht="30" hidden="false" customHeight="true" outlineLevel="0" collapsed="false">
      <c r="A56" s="32"/>
      <c r="B56" s="32"/>
      <c r="C56" s="33"/>
      <c r="D56" s="10" t="str">
        <f aca="false">IF(COUNTA(A56:C56,E56:G56,J56)=0,"",IF(OR(A56="",AND(B56&lt;&gt;"Gasto",B56&lt;&gt;"Reserva",B56&lt;&gt;"Ahorro"),AND(NOT(ISNUMBER(C56)),NOT(AND(C56="",ISNUMBER(H56)))),AND(ISNUMBER(C56),C56&lt;0),AND(J56&lt;&gt;"",OR(NOT(ISNUMBER(J56)),J56&lt;0))),"REVISAR datos","Correcto"))</f>
        <v/>
      </c>
      <c r="E56" s="34"/>
      <c r="F56" s="34"/>
      <c r="G56" s="35"/>
      <c r="H56" s="23" t="str">
        <f aca="false">IF(AND(B56="Reserva",ISNUMBER(E56),E56&gt;=0,ISNUMBER(F56),F56&gt;=0,ISNUMBER(G56)),MAX(0,E56-F56)/MAX(1,(YEAR(G56)-YEAR(Resumen!$E$4))*12+MONTH(G56)-MONTH(Resumen!$E$4)),"n.a.")</f>
        <v>n.a.</v>
      </c>
      <c r="I56" s="23" t="n">
        <f aca="false">IF(D56="Correcto",IF(ISNUMBER(C56),C56,H56),0)</f>
        <v>0</v>
      </c>
      <c r="J56" s="34"/>
      <c r="K56" s="23" t="n">
        <f aca="false">IF(D56="Correcto",I56-N(J56),0)</f>
        <v>0</v>
      </c>
      <c r="L56" s="1" t="n">
        <f aca="false">IF(COUNTA(A56:C56,E56:G56,J56)&gt;0,ROW(),0)</f>
        <v>0</v>
      </c>
    </row>
    <row r="57" customFormat="false" ht="30" hidden="false" customHeight="true" outlineLevel="0" collapsed="false">
      <c r="A57" s="32"/>
      <c r="B57" s="32"/>
      <c r="C57" s="33"/>
      <c r="D57" s="10" t="str">
        <f aca="false">IF(COUNTA(A57:C57,E57:G57,J57)=0,"",IF(OR(A57="",AND(B57&lt;&gt;"Gasto",B57&lt;&gt;"Reserva",B57&lt;&gt;"Ahorro"),AND(NOT(ISNUMBER(C57)),NOT(AND(C57="",ISNUMBER(H57)))),AND(ISNUMBER(C57),C57&lt;0),AND(J57&lt;&gt;"",OR(NOT(ISNUMBER(J57)),J57&lt;0))),"REVISAR datos","Correcto"))</f>
        <v/>
      </c>
      <c r="E57" s="34"/>
      <c r="F57" s="34"/>
      <c r="G57" s="35"/>
      <c r="H57" s="23" t="str">
        <f aca="false">IF(AND(B57="Reserva",ISNUMBER(E57),E57&gt;=0,ISNUMBER(F57),F57&gt;=0,ISNUMBER(G57)),MAX(0,E57-F57)/MAX(1,(YEAR(G57)-YEAR(Resumen!$E$4))*12+MONTH(G57)-MONTH(Resumen!$E$4)),"n.a.")</f>
        <v>n.a.</v>
      </c>
      <c r="I57" s="23" t="n">
        <f aca="false">IF(D57="Correcto",IF(ISNUMBER(C57),C57,H57),0)</f>
        <v>0</v>
      </c>
      <c r="J57" s="34"/>
      <c r="K57" s="23" t="n">
        <f aca="false">IF(D57="Correcto",I57-N(J57),0)</f>
        <v>0</v>
      </c>
      <c r="L57" s="1" t="n">
        <f aca="false">IF(COUNTA(A57:C57,E57:G57,J57)&gt;0,ROW(),0)</f>
        <v>0</v>
      </c>
    </row>
    <row r="58" customFormat="false" ht="30" hidden="false" customHeight="true" outlineLevel="0" collapsed="false">
      <c r="A58" s="32"/>
      <c r="B58" s="32"/>
      <c r="C58" s="33"/>
      <c r="D58" s="10" t="str">
        <f aca="false">IF(COUNTA(A58:C58,E58:G58,J58)=0,"",IF(OR(A58="",AND(B58&lt;&gt;"Gasto",B58&lt;&gt;"Reserva",B58&lt;&gt;"Ahorro"),AND(NOT(ISNUMBER(C58)),NOT(AND(C58="",ISNUMBER(H58)))),AND(ISNUMBER(C58),C58&lt;0),AND(J58&lt;&gt;"",OR(NOT(ISNUMBER(J58)),J58&lt;0))),"REVISAR datos","Correcto"))</f>
        <v/>
      </c>
      <c r="E58" s="34"/>
      <c r="F58" s="34"/>
      <c r="G58" s="35"/>
      <c r="H58" s="23" t="str">
        <f aca="false">IF(AND(B58="Reserva",ISNUMBER(E58),E58&gt;=0,ISNUMBER(F58),F58&gt;=0,ISNUMBER(G58)),MAX(0,E58-F58)/MAX(1,(YEAR(G58)-YEAR(Resumen!$E$4))*12+MONTH(G58)-MONTH(Resumen!$E$4)),"n.a.")</f>
        <v>n.a.</v>
      </c>
      <c r="I58" s="23" t="n">
        <f aca="false">IF(D58="Correcto",IF(ISNUMBER(C58),C58,H58),0)</f>
        <v>0</v>
      </c>
      <c r="J58" s="34"/>
      <c r="K58" s="23" t="n">
        <f aca="false">IF(D58="Correcto",I58-N(J58),0)</f>
        <v>0</v>
      </c>
      <c r="L58" s="1" t="n">
        <f aca="false">IF(COUNTA(A58:C58,E58:G58,J58)&gt;0,ROW(),0)</f>
        <v>0</v>
      </c>
    </row>
    <row r="59" customFormat="false" ht="30" hidden="false" customHeight="true" outlineLevel="0" collapsed="false">
      <c r="A59" s="32"/>
      <c r="B59" s="32"/>
      <c r="C59" s="33"/>
      <c r="D59" s="10" t="str">
        <f aca="false">IF(COUNTA(A59:C59,E59:G59,J59)=0,"",IF(OR(A59="",AND(B59&lt;&gt;"Gasto",B59&lt;&gt;"Reserva",B59&lt;&gt;"Ahorro"),AND(NOT(ISNUMBER(C59)),NOT(AND(C59="",ISNUMBER(H59)))),AND(ISNUMBER(C59),C59&lt;0),AND(J59&lt;&gt;"",OR(NOT(ISNUMBER(J59)),J59&lt;0))),"REVISAR datos","Correcto"))</f>
        <v/>
      </c>
      <c r="E59" s="34"/>
      <c r="F59" s="34"/>
      <c r="G59" s="35"/>
      <c r="H59" s="23" t="str">
        <f aca="false">IF(AND(B59="Reserva",ISNUMBER(E59),E59&gt;=0,ISNUMBER(F59),F59&gt;=0,ISNUMBER(G59)),MAX(0,E59-F59)/MAX(1,(YEAR(G59)-YEAR(Resumen!$E$4))*12+MONTH(G59)-MONTH(Resumen!$E$4)),"n.a.")</f>
        <v>n.a.</v>
      </c>
      <c r="I59" s="23" t="n">
        <f aca="false">IF(D59="Correcto",IF(ISNUMBER(C59),C59,H59),0)</f>
        <v>0</v>
      </c>
      <c r="J59" s="34"/>
      <c r="K59" s="23" t="n">
        <f aca="false">IF(D59="Correcto",I59-N(J59),0)</f>
        <v>0</v>
      </c>
      <c r="L59" s="1" t="n">
        <f aca="false">IF(COUNTA(A59:C59,E59:G59,J59)&gt;0,ROW(),0)</f>
        <v>0</v>
      </c>
    </row>
    <row r="60" customFormat="false" ht="30" hidden="false" customHeight="true" outlineLevel="0" collapsed="false">
      <c r="A60" s="32"/>
      <c r="B60" s="32"/>
      <c r="C60" s="33"/>
      <c r="D60" s="10" t="str">
        <f aca="false">IF(COUNTA(A60:C60,E60:G60,J60)=0,"",IF(OR(A60="",AND(B60&lt;&gt;"Gasto",B60&lt;&gt;"Reserva",B60&lt;&gt;"Ahorro"),AND(NOT(ISNUMBER(C60)),NOT(AND(C60="",ISNUMBER(H60)))),AND(ISNUMBER(C60),C60&lt;0),AND(J60&lt;&gt;"",OR(NOT(ISNUMBER(J60)),J60&lt;0))),"REVISAR datos","Correcto"))</f>
        <v/>
      </c>
      <c r="E60" s="34"/>
      <c r="F60" s="34"/>
      <c r="G60" s="35"/>
      <c r="H60" s="23" t="str">
        <f aca="false">IF(AND(B60="Reserva",ISNUMBER(E60),E60&gt;=0,ISNUMBER(F60),F60&gt;=0,ISNUMBER(G60)),MAX(0,E60-F60)/MAX(1,(YEAR(G60)-YEAR(Resumen!$E$4))*12+MONTH(G60)-MONTH(Resumen!$E$4)),"n.a.")</f>
        <v>n.a.</v>
      </c>
      <c r="I60" s="23" t="n">
        <f aca="false">IF(D60="Correcto",IF(ISNUMBER(C60),C60,H60),0)</f>
        <v>0</v>
      </c>
      <c r="J60" s="34"/>
      <c r="K60" s="23" t="n">
        <f aca="false">IF(D60="Correcto",I60-N(J60),0)</f>
        <v>0</v>
      </c>
      <c r="L60" s="1" t="n">
        <f aca="false">IF(COUNTA(A60:C60,E60:G60,J60)&gt;0,ROW(),0)</f>
        <v>0</v>
      </c>
    </row>
    <row r="61" customFormat="false" ht="30" hidden="false" customHeight="true" outlineLevel="0" collapsed="false">
      <c r="A61" s="32"/>
      <c r="B61" s="32"/>
      <c r="C61" s="33"/>
      <c r="D61" s="10" t="str">
        <f aca="false">IF(COUNTA(A61:C61,E61:G61,J61)=0,"",IF(OR(A61="",AND(B61&lt;&gt;"Gasto",B61&lt;&gt;"Reserva",B61&lt;&gt;"Ahorro"),AND(NOT(ISNUMBER(C61)),NOT(AND(C61="",ISNUMBER(H61)))),AND(ISNUMBER(C61),C61&lt;0),AND(J61&lt;&gt;"",OR(NOT(ISNUMBER(J61)),J61&lt;0))),"REVISAR datos","Correcto"))</f>
        <v/>
      </c>
      <c r="E61" s="34"/>
      <c r="F61" s="34"/>
      <c r="G61" s="35"/>
      <c r="H61" s="23" t="str">
        <f aca="false">IF(AND(B61="Reserva",ISNUMBER(E61),E61&gt;=0,ISNUMBER(F61),F61&gt;=0,ISNUMBER(G61)),MAX(0,E61-F61)/MAX(1,(YEAR(G61)-YEAR(Resumen!$E$4))*12+MONTH(G61)-MONTH(Resumen!$E$4)),"n.a.")</f>
        <v>n.a.</v>
      </c>
      <c r="I61" s="23" t="n">
        <f aca="false">IF(D61="Correcto",IF(ISNUMBER(C61),C61,H61),0)</f>
        <v>0</v>
      </c>
      <c r="J61" s="34"/>
      <c r="K61" s="23" t="n">
        <f aca="false">IF(D61="Correcto",I61-N(J61),0)</f>
        <v>0</v>
      </c>
      <c r="L61" s="1" t="n">
        <f aca="false">IF(COUNTA(A61:C61,E61:G61,J61)&gt;0,ROW(),0)</f>
        <v>0</v>
      </c>
    </row>
    <row r="62" customFormat="false" ht="30" hidden="false" customHeight="true" outlineLevel="0" collapsed="false">
      <c r="A62" s="32"/>
      <c r="B62" s="32"/>
      <c r="C62" s="33"/>
      <c r="D62" s="10" t="str">
        <f aca="false">IF(COUNTA(A62:C62,E62:G62,J62)=0,"",IF(OR(A62="",AND(B62&lt;&gt;"Gasto",B62&lt;&gt;"Reserva",B62&lt;&gt;"Ahorro"),AND(NOT(ISNUMBER(C62)),NOT(AND(C62="",ISNUMBER(H62)))),AND(ISNUMBER(C62),C62&lt;0),AND(J62&lt;&gt;"",OR(NOT(ISNUMBER(J62)),J62&lt;0))),"REVISAR datos","Correcto"))</f>
        <v/>
      </c>
      <c r="E62" s="34"/>
      <c r="F62" s="34"/>
      <c r="G62" s="35"/>
      <c r="H62" s="23" t="str">
        <f aca="false">IF(AND(B62="Reserva",ISNUMBER(E62),E62&gt;=0,ISNUMBER(F62),F62&gt;=0,ISNUMBER(G62)),MAX(0,E62-F62)/MAX(1,(YEAR(G62)-YEAR(Resumen!$E$4))*12+MONTH(G62)-MONTH(Resumen!$E$4)),"n.a.")</f>
        <v>n.a.</v>
      </c>
      <c r="I62" s="23" t="n">
        <f aca="false">IF(D62="Correcto",IF(ISNUMBER(C62),C62,H62),0)</f>
        <v>0</v>
      </c>
      <c r="J62" s="34"/>
      <c r="K62" s="23" t="n">
        <f aca="false">IF(D62="Correcto",I62-N(J62),0)</f>
        <v>0</v>
      </c>
      <c r="L62" s="1" t="n">
        <f aca="false">IF(COUNTA(A62:C62,E62:G62,J62)&gt;0,ROW(),0)</f>
        <v>0</v>
      </c>
    </row>
    <row r="63" customFormat="false" ht="30" hidden="false" customHeight="true" outlineLevel="0" collapsed="false">
      <c r="A63" s="32"/>
      <c r="B63" s="32"/>
      <c r="C63" s="33"/>
      <c r="D63" s="10" t="str">
        <f aca="false">IF(COUNTA(A63:C63,E63:G63,J63)=0,"",IF(OR(A63="",AND(B63&lt;&gt;"Gasto",B63&lt;&gt;"Reserva",B63&lt;&gt;"Ahorro"),AND(NOT(ISNUMBER(C63)),NOT(AND(C63="",ISNUMBER(H63)))),AND(ISNUMBER(C63),C63&lt;0),AND(J63&lt;&gt;"",OR(NOT(ISNUMBER(J63)),J63&lt;0))),"REVISAR datos","Correcto"))</f>
        <v/>
      </c>
      <c r="E63" s="34"/>
      <c r="F63" s="34"/>
      <c r="G63" s="35"/>
      <c r="H63" s="23" t="str">
        <f aca="false">IF(AND(B63="Reserva",ISNUMBER(E63),E63&gt;=0,ISNUMBER(F63),F63&gt;=0,ISNUMBER(G63)),MAX(0,E63-F63)/MAX(1,(YEAR(G63)-YEAR(Resumen!$E$4))*12+MONTH(G63)-MONTH(Resumen!$E$4)),"n.a.")</f>
        <v>n.a.</v>
      </c>
      <c r="I63" s="23" t="n">
        <f aca="false">IF(D63="Correcto",IF(ISNUMBER(C63),C63,H63),0)</f>
        <v>0</v>
      </c>
      <c r="J63" s="34"/>
      <c r="K63" s="23" t="n">
        <f aca="false">IF(D63="Correcto",I63-N(J63),0)</f>
        <v>0</v>
      </c>
      <c r="L63" s="1" t="n">
        <f aca="false">IF(COUNTA(A63:C63,E63:G63,J63)&gt;0,ROW(),0)</f>
        <v>0</v>
      </c>
    </row>
    <row r="64" customFormat="false" ht="30" hidden="false" customHeight="true" outlineLevel="0" collapsed="false">
      <c r="A64" s="32"/>
      <c r="B64" s="32"/>
      <c r="C64" s="33"/>
      <c r="D64" s="10" t="str">
        <f aca="false">IF(COUNTA(A64:C64,E64:G64,J64)=0,"",IF(OR(A64="",AND(B64&lt;&gt;"Gasto",B64&lt;&gt;"Reserva",B64&lt;&gt;"Ahorro"),AND(NOT(ISNUMBER(C64)),NOT(AND(C64="",ISNUMBER(H64)))),AND(ISNUMBER(C64),C64&lt;0),AND(J64&lt;&gt;"",OR(NOT(ISNUMBER(J64)),J64&lt;0))),"REVISAR datos","Correcto"))</f>
        <v/>
      </c>
      <c r="E64" s="34"/>
      <c r="F64" s="34"/>
      <c r="G64" s="35"/>
      <c r="H64" s="23" t="str">
        <f aca="false">IF(AND(B64="Reserva",ISNUMBER(E64),E64&gt;=0,ISNUMBER(F64),F64&gt;=0,ISNUMBER(G64)),MAX(0,E64-F64)/MAX(1,(YEAR(G64)-YEAR(Resumen!$E$4))*12+MONTH(G64)-MONTH(Resumen!$E$4)),"n.a.")</f>
        <v>n.a.</v>
      </c>
      <c r="I64" s="23" t="n">
        <f aca="false">IF(D64="Correcto",IF(ISNUMBER(C64),C64,H64),0)</f>
        <v>0</v>
      </c>
      <c r="J64" s="34"/>
      <c r="K64" s="23" t="n">
        <f aca="false">IF(D64="Correcto",I64-N(J64),0)</f>
        <v>0</v>
      </c>
      <c r="L64" s="1" t="n">
        <f aca="false">IF(COUNTA(A64:C64,E64:G64,J64)&gt;0,ROW(),0)</f>
        <v>0</v>
      </c>
    </row>
    <row r="65" customFormat="false" ht="30" hidden="false" customHeight="true" outlineLevel="0" collapsed="false">
      <c r="A65" s="32"/>
      <c r="B65" s="32"/>
      <c r="C65" s="33"/>
      <c r="D65" s="10" t="str">
        <f aca="false">IF(COUNTA(A65:C65,E65:G65,J65)=0,"",IF(OR(A65="",AND(B65&lt;&gt;"Gasto",B65&lt;&gt;"Reserva",B65&lt;&gt;"Ahorro"),AND(NOT(ISNUMBER(C65)),NOT(AND(C65="",ISNUMBER(H65)))),AND(ISNUMBER(C65),C65&lt;0),AND(J65&lt;&gt;"",OR(NOT(ISNUMBER(J65)),J65&lt;0))),"REVISAR datos","Correcto"))</f>
        <v/>
      </c>
      <c r="E65" s="34"/>
      <c r="F65" s="34"/>
      <c r="G65" s="35"/>
      <c r="H65" s="23" t="str">
        <f aca="false">IF(AND(B65="Reserva",ISNUMBER(E65),E65&gt;=0,ISNUMBER(F65),F65&gt;=0,ISNUMBER(G65)),MAX(0,E65-F65)/MAX(1,(YEAR(G65)-YEAR(Resumen!$E$4))*12+MONTH(G65)-MONTH(Resumen!$E$4)),"n.a.")</f>
        <v>n.a.</v>
      </c>
      <c r="I65" s="23" t="n">
        <f aca="false">IF(D65="Correcto",IF(ISNUMBER(C65),C65,H65),0)</f>
        <v>0</v>
      </c>
      <c r="J65" s="34"/>
      <c r="K65" s="23" t="n">
        <f aca="false">IF(D65="Correcto",I65-N(J65),0)</f>
        <v>0</v>
      </c>
      <c r="L65" s="1" t="n">
        <f aca="false">IF(COUNTA(A65:C65,E65:G65,J65)&gt;0,ROW(),0)</f>
        <v>0</v>
      </c>
    </row>
    <row r="66" customFormat="false" ht="30" hidden="false" customHeight="true" outlineLevel="0" collapsed="false">
      <c r="A66" s="32"/>
      <c r="B66" s="32"/>
      <c r="C66" s="33"/>
      <c r="D66" s="10" t="str">
        <f aca="false">IF(COUNTA(A66:C66,E66:G66,J66)=0,"",IF(OR(A66="",AND(B66&lt;&gt;"Gasto",B66&lt;&gt;"Reserva",B66&lt;&gt;"Ahorro"),AND(NOT(ISNUMBER(C66)),NOT(AND(C66="",ISNUMBER(H66)))),AND(ISNUMBER(C66),C66&lt;0),AND(J66&lt;&gt;"",OR(NOT(ISNUMBER(J66)),J66&lt;0))),"REVISAR datos","Correcto"))</f>
        <v/>
      </c>
      <c r="E66" s="34"/>
      <c r="F66" s="34"/>
      <c r="G66" s="35"/>
      <c r="H66" s="23" t="str">
        <f aca="false">IF(AND(B66="Reserva",ISNUMBER(E66),E66&gt;=0,ISNUMBER(F66),F66&gt;=0,ISNUMBER(G66)),MAX(0,E66-F66)/MAX(1,(YEAR(G66)-YEAR(Resumen!$E$4))*12+MONTH(G66)-MONTH(Resumen!$E$4)),"n.a.")</f>
        <v>n.a.</v>
      </c>
      <c r="I66" s="23" t="n">
        <f aca="false">IF(D66="Correcto",IF(ISNUMBER(C66),C66,H66),0)</f>
        <v>0</v>
      </c>
      <c r="J66" s="34"/>
      <c r="K66" s="23" t="n">
        <f aca="false">IF(D66="Correcto",I66-N(J66),0)</f>
        <v>0</v>
      </c>
      <c r="L66" s="1" t="n">
        <f aca="false">IF(COUNTA(A66:C66,E66:G66,J66)&gt;0,ROW(),0)</f>
        <v>0</v>
      </c>
    </row>
    <row r="67" customFormat="false" ht="30" hidden="false" customHeight="true" outlineLevel="0" collapsed="false">
      <c r="A67" s="32"/>
      <c r="B67" s="32"/>
      <c r="C67" s="33"/>
      <c r="D67" s="10" t="str">
        <f aca="false">IF(COUNTA(A67:C67,E67:G67,J67)=0,"",IF(OR(A67="",AND(B67&lt;&gt;"Gasto",B67&lt;&gt;"Reserva",B67&lt;&gt;"Ahorro"),AND(NOT(ISNUMBER(C67)),NOT(AND(C67="",ISNUMBER(H67)))),AND(ISNUMBER(C67),C67&lt;0),AND(J67&lt;&gt;"",OR(NOT(ISNUMBER(J67)),J67&lt;0))),"REVISAR datos","Correcto"))</f>
        <v/>
      </c>
      <c r="E67" s="34"/>
      <c r="F67" s="34"/>
      <c r="G67" s="35"/>
      <c r="H67" s="23" t="str">
        <f aca="false">IF(AND(B67="Reserva",ISNUMBER(E67),E67&gt;=0,ISNUMBER(F67),F67&gt;=0,ISNUMBER(G67)),MAX(0,E67-F67)/MAX(1,(YEAR(G67)-YEAR(Resumen!$E$4))*12+MONTH(G67)-MONTH(Resumen!$E$4)),"n.a.")</f>
        <v>n.a.</v>
      </c>
      <c r="I67" s="23" t="n">
        <f aca="false">IF(D67="Correcto",IF(ISNUMBER(C67),C67,H67),0)</f>
        <v>0</v>
      </c>
      <c r="J67" s="34"/>
      <c r="K67" s="23" t="n">
        <f aca="false">IF(D67="Correcto",I67-N(J67),0)</f>
        <v>0</v>
      </c>
      <c r="L67" s="1" t="n">
        <f aca="false">IF(COUNTA(A67:C67,E67:G67,J67)&gt;0,ROW(),0)</f>
        <v>0</v>
      </c>
    </row>
    <row r="68" customFormat="false" ht="30" hidden="false" customHeight="true" outlineLevel="0" collapsed="false">
      <c r="A68" s="32"/>
      <c r="B68" s="32"/>
      <c r="C68" s="33"/>
      <c r="D68" s="10" t="str">
        <f aca="false">IF(COUNTA(A68:C68,E68:G68,J68)=0,"",IF(OR(A68="",AND(B68&lt;&gt;"Gasto",B68&lt;&gt;"Reserva",B68&lt;&gt;"Ahorro"),AND(NOT(ISNUMBER(C68)),NOT(AND(C68="",ISNUMBER(H68)))),AND(ISNUMBER(C68),C68&lt;0),AND(J68&lt;&gt;"",OR(NOT(ISNUMBER(J68)),J68&lt;0))),"REVISAR datos","Correcto"))</f>
        <v/>
      </c>
      <c r="E68" s="34"/>
      <c r="F68" s="34"/>
      <c r="G68" s="35"/>
      <c r="H68" s="23" t="str">
        <f aca="false">IF(AND(B68="Reserva",ISNUMBER(E68),E68&gt;=0,ISNUMBER(F68),F68&gt;=0,ISNUMBER(G68)),MAX(0,E68-F68)/MAX(1,(YEAR(G68)-YEAR(Resumen!$E$4))*12+MONTH(G68)-MONTH(Resumen!$E$4)),"n.a.")</f>
        <v>n.a.</v>
      </c>
      <c r="I68" s="23" t="n">
        <f aca="false">IF(D68="Correcto",IF(ISNUMBER(C68),C68,H68),0)</f>
        <v>0</v>
      </c>
      <c r="J68" s="34"/>
      <c r="K68" s="23" t="n">
        <f aca="false">IF(D68="Correcto",I68-N(J68),0)</f>
        <v>0</v>
      </c>
      <c r="L68" s="1" t="n">
        <f aca="false">IF(COUNTA(A68:C68,E68:G68,J68)&gt;0,ROW(),0)</f>
        <v>0</v>
      </c>
    </row>
    <row r="69" customFormat="false" ht="30" hidden="false" customHeight="true" outlineLevel="0" collapsed="false">
      <c r="A69" s="32"/>
      <c r="B69" s="32"/>
      <c r="C69" s="33"/>
      <c r="D69" s="10" t="str">
        <f aca="false">IF(COUNTA(A69:C69,E69:G69,J69)=0,"",IF(OR(A69="",AND(B69&lt;&gt;"Gasto",B69&lt;&gt;"Reserva",B69&lt;&gt;"Ahorro"),AND(NOT(ISNUMBER(C69)),NOT(AND(C69="",ISNUMBER(H69)))),AND(ISNUMBER(C69),C69&lt;0),AND(J69&lt;&gt;"",OR(NOT(ISNUMBER(J69)),J69&lt;0))),"REVISAR datos","Correcto"))</f>
        <v/>
      </c>
      <c r="E69" s="34"/>
      <c r="F69" s="34"/>
      <c r="G69" s="35"/>
      <c r="H69" s="23" t="str">
        <f aca="false">IF(AND(B69="Reserva",ISNUMBER(E69),E69&gt;=0,ISNUMBER(F69),F69&gt;=0,ISNUMBER(G69)),MAX(0,E69-F69)/MAX(1,(YEAR(G69)-YEAR(Resumen!$E$4))*12+MONTH(G69)-MONTH(Resumen!$E$4)),"n.a.")</f>
        <v>n.a.</v>
      </c>
      <c r="I69" s="23" t="n">
        <f aca="false">IF(D69="Correcto",IF(ISNUMBER(C69),C69,H69),0)</f>
        <v>0</v>
      </c>
      <c r="J69" s="34"/>
      <c r="K69" s="23" t="n">
        <f aca="false">IF(D69="Correcto",I69-N(J69),0)</f>
        <v>0</v>
      </c>
      <c r="L69" s="1" t="n">
        <f aca="false">IF(COUNTA(A69:C69,E69:G69,J69)&gt;0,ROW(),0)</f>
        <v>0</v>
      </c>
    </row>
    <row r="70" customFormat="false" ht="30" hidden="false" customHeight="true" outlineLevel="0" collapsed="false">
      <c r="A70" s="32"/>
      <c r="B70" s="32"/>
      <c r="C70" s="33"/>
      <c r="D70" s="10" t="str">
        <f aca="false">IF(COUNTA(A70:C70,E70:G70,J70)=0,"",IF(OR(A70="",AND(B70&lt;&gt;"Gasto",B70&lt;&gt;"Reserva",B70&lt;&gt;"Ahorro"),AND(NOT(ISNUMBER(C70)),NOT(AND(C70="",ISNUMBER(H70)))),AND(ISNUMBER(C70),C70&lt;0),AND(J70&lt;&gt;"",OR(NOT(ISNUMBER(J70)),J70&lt;0))),"REVISAR datos","Correcto"))</f>
        <v/>
      </c>
      <c r="E70" s="34"/>
      <c r="F70" s="34"/>
      <c r="G70" s="35"/>
      <c r="H70" s="23" t="str">
        <f aca="false">IF(AND(B70="Reserva",ISNUMBER(E70),E70&gt;=0,ISNUMBER(F70),F70&gt;=0,ISNUMBER(G70)),MAX(0,E70-F70)/MAX(1,(YEAR(G70)-YEAR(Resumen!$E$4))*12+MONTH(G70)-MONTH(Resumen!$E$4)),"n.a.")</f>
        <v>n.a.</v>
      </c>
      <c r="I70" s="23" t="n">
        <f aca="false">IF(D70="Correcto",IF(ISNUMBER(C70),C70,H70),0)</f>
        <v>0</v>
      </c>
      <c r="J70" s="34"/>
      <c r="K70" s="23" t="n">
        <f aca="false">IF(D70="Correcto",I70-N(J70),0)</f>
        <v>0</v>
      </c>
      <c r="L70" s="1" t="n">
        <f aca="false">IF(COUNTA(A70:C70,E70:G70,J70)&gt;0,ROW(),0)</f>
        <v>0</v>
      </c>
    </row>
    <row r="71" customFormat="false" ht="30" hidden="false" customHeight="true" outlineLevel="0" collapsed="false">
      <c r="A71" s="32"/>
      <c r="B71" s="32"/>
      <c r="C71" s="33"/>
      <c r="D71" s="10" t="str">
        <f aca="false">IF(COUNTA(A71:C71,E71:G71,J71)=0,"",IF(OR(A71="",AND(B71&lt;&gt;"Gasto",B71&lt;&gt;"Reserva",B71&lt;&gt;"Ahorro"),AND(NOT(ISNUMBER(C71)),NOT(AND(C71="",ISNUMBER(H71)))),AND(ISNUMBER(C71),C71&lt;0),AND(J71&lt;&gt;"",OR(NOT(ISNUMBER(J71)),J71&lt;0))),"REVISAR datos","Correcto"))</f>
        <v/>
      </c>
      <c r="E71" s="34"/>
      <c r="F71" s="34"/>
      <c r="G71" s="35"/>
      <c r="H71" s="23" t="str">
        <f aca="false">IF(AND(B71="Reserva",ISNUMBER(E71),E71&gt;=0,ISNUMBER(F71),F71&gt;=0,ISNUMBER(G71)),MAX(0,E71-F71)/MAX(1,(YEAR(G71)-YEAR(Resumen!$E$4))*12+MONTH(G71)-MONTH(Resumen!$E$4)),"n.a.")</f>
        <v>n.a.</v>
      </c>
      <c r="I71" s="23" t="n">
        <f aca="false">IF(D71="Correcto",IF(ISNUMBER(C71),C71,H71),0)</f>
        <v>0</v>
      </c>
      <c r="J71" s="34"/>
      <c r="K71" s="23" t="n">
        <f aca="false">IF(D71="Correcto",I71-N(J71),0)</f>
        <v>0</v>
      </c>
      <c r="L71" s="1" t="n">
        <f aca="false">IF(COUNTA(A71:C71,E71:G71,J71)&gt;0,ROW(),0)</f>
        <v>0</v>
      </c>
    </row>
    <row r="72" customFormat="false" ht="30" hidden="false" customHeight="true" outlineLevel="0" collapsed="false">
      <c r="A72" s="32"/>
      <c r="B72" s="32"/>
      <c r="C72" s="33"/>
      <c r="D72" s="10" t="str">
        <f aca="false">IF(COUNTA(A72:C72,E72:G72,J72)=0,"",IF(OR(A72="",AND(B72&lt;&gt;"Gasto",B72&lt;&gt;"Reserva",B72&lt;&gt;"Ahorro"),AND(NOT(ISNUMBER(C72)),NOT(AND(C72="",ISNUMBER(H72)))),AND(ISNUMBER(C72),C72&lt;0),AND(J72&lt;&gt;"",OR(NOT(ISNUMBER(J72)),J72&lt;0))),"REVISAR datos","Correcto"))</f>
        <v/>
      </c>
      <c r="E72" s="34"/>
      <c r="F72" s="34"/>
      <c r="G72" s="35"/>
      <c r="H72" s="23" t="str">
        <f aca="false">IF(AND(B72="Reserva",ISNUMBER(E72),E72&gt;=0,ISNUMBER(F72),F72&gt;=0,ISNUMBER(G72)),MAX(0,E72-F72)/MAX(1,(YEAR(G72)-YEAR(Resumen!$E$4))*12+MONTH(G72)-MONTH(Resumen!$E$4)),"n.a.")</f>
        <v>n.a.</v>
      </c>
      <c r="I72" s="23" t="n">
        <f aca="false">IF(D72="Correcto",IF(ISNUMBER(C72),C72,H72),0)</f>
        <v>0</v>
      </c>
      <c r="J72" s="34"/>
      <c r="K72" s="23" t="n">
        <f aca="false">IF(D72="Correcto",I72-N(J72),0)</f>
        <v>0</v>
      </c>
      <c r="L72" s="1" t="n">
        <f aca="false">IF(COUNTA(A72:C72,E72:G72,J72)&gt;0,ROW(),0)</f>
        <v>0</v>
      </c>
    </row>
    <row r="73" customFormat="false" ht="30" hidden="false" customHeight="true" outlineLevel="0" collapsed="false">
      <c r="A73" s="32"/>
      <c r="B73" s="32"/>
      <c r="C73" s="33"/>
      <c r="D73" s="10" t="str">
        <f aca="false">IF(COUNTA(A73:C73,E73:G73,J73)=0,"",IF(OR(A73="",AND(B73&lt;&gt;"Gasto",B73&lt;&gt;"Reserva",B73&lt;&gt;"Ahorro"),AND(NOT(ISNUMBER(C73)),NOT(AND(C73="",ISNUMBER(H73)))),AND(ISNUMBER(C73),C73&lt;0),AND(J73&lt;&gt;"",OR(NOT(ISNUMBER(J73)),J73&lt;0))),"REVISAR datos","Correcto"))</f>
        <v/>
      </c>
      <c r="E73" s="34"/>
      <c r="F73" s="34"/>
      <c r="G73" s="35"/>
      <c r="H73" s="23" t="str">
        <f aca="false">IF(AND(B73="Reserva",ISNUMBER(E73),E73&gt;=0,ISNUMBER(F73),F73&gt;=0,ISNUMBER(G73)),MAX(0,E73-F73)/MAX(1,(YEAR(G73)-YEAR(Resumen!$E$4))*12+MONTH(G73)-MONTH(Resumen!$E$4)),"n.a.")</f>
        <v>n.a.</v>
      </c>
      <c r="I73" s="23" t="n">
        <f aca="false">IF(D73="Correcto",IF(ISNUMBER(C73),C73,H73),0)</f>
        <v>0</v>
      </c>
      <c r="J73" s="34"/>
      <c r="K73" s="23" t="n">
        <f aca="false">IF(D73="Correcto",I73-N(J73),0)</f>
        <v>0</v>
      </c>
      <c r="L73" s="1" t="n">
        <f aca="false">IF(COUNTA(A73:C73,E73:G73,J73)&gt;0,ROW(),0)</f>
        <v>0</v>
      </c>
    </row>
    <row r="74" customFormat="false" ht="30" hidden="false" customHeight="true" outlineLevel="0" collapsed="false">
      <c r="A74" s="32"/>
      <c r="B74" s="32"/>
      <c r="C74" s="33"/>
      <c r="D74" s="10" t="str">
        <f aca="false">IF(COUNTA(A74:C74,E74:G74,J74)=0,"",IF(OR(A74="",AND(B74&lt;&gt;"Gasto",B74&lt;&gt;"Reserva",B74&lt;&gt;"Ahorro"),AND(NOT(ISNUMBER(C74)),NOT(AND(C74="",ISNUMBER(H74)))),AND(ISNUMBER(C74),C74&lt;0),AND(J74&lt;&gt;"",OR(NOT(ISNUMBER(J74)),J74&lt;0))),"REVISAR datos","Correcto"))</f>
        <v/>
      </c>
      <c r="E74" s="34"/>
      <c r="F74" s="34"/>
      <c r="G74" s="35"/>
      <c r="H74" s="23" t="str">
        <f aca="false">IF(AND(B74="Reserva",ISNUMBER(E74),E74&gt;=0,ISNUMBER(F74),F74&gt;=0,ISNUMBER(G74)),MAX(0,E74-F74)/MAX(1,(YEAR(G74)-YEAR(Resumen!$E$4))*12+MONTH(G74)-MONTH(Resumen!$E$4)),"n.a.")</f>
        <v>n.a.</v>
      </c>
      <c r="I74" s="23" t="n">
        <f aca="false">IF(D74="Correcto",IF(ISNUMBER(C74),C74,H74),0)</f>
        <v>0</v>
      </c>
      <c r="J74" s="34"/>
      <c r="K74" s="23" t="n">
        <f aca="false">IF(D74="Correcto",I74-N(J74),0)</f>
        <v>0</v>
      </c>
      <c r="L74" s="1" t="n">
        <f aca="false">IF(COUNTA(A74:C74,E74:G74,J74)&gt;0,ROW(),0)</f>
        <v>0</v>
      </c>
    </row>
    <row r="75" customFormat="false" ht="30" hidden="false" customHeight="true" outlineLevel="0" collapsed="false">
      <c r="A75" s="32"/>
      <c r="B75" s="32"/>
      <c r="C75" s="33"/>
      <c r="D75" s="10" t="str">
        <f aca="false">IF(COUNTA(A75:C75,E75:G75,J75)=0,"",IF(OR(A75="",AND(B75&lt;&gt;"Gasto",B75&lt;&gt;"Reserva",B75&lt;&gt;"Ahorro"),AND(NOT(ISNUMBER(C75)),NOT(AND(C75="",ISNUMBER(H75)))),AND(ISNUMBER(C75),C75&lt;0),AND(J75&lt;&gt;"",OR(NOT(ISNUMBER(J75)),J75&lt;0))),"REVISAR datos","Correcto"))</f>
        <v/>
      </c>
      <c r="E75" s="34"/>
      <c r="F75" s="34"/>
      <c r="G75" s="35"/>
      <c r="H75" s="23" t="str">
        <f aca="false">IF(AND(B75="Reserva",ISNUMBER(E75),E75&gt;=0,ISNUMBER(F75),F75&gt;=0,ISNUMBER(G75)),MAX(0,E75-F75)/MAX(1,(YEAR(G75)-YEAR(Resumen!$E$4))*12+MONTH(G75)-MONTH(Resumen!$E$4)),"n.a.")</f>
        <v>n.a.</v>
      </c>
      <c r="I75" s="23" t="n">
        <f aca="false">IF(D75="Correcto",IF(ISNUMBER(C75),C75,H75),0)</f>
        <v>0</v>
      </c>
      <c r="J75" s="34"/>
      <c r="K75" s="23" t="n">
        <f aca="false">IF(D75="Correcto",I75-N(J75),0)</f>
        <v>0</v>
      </c>
      <c r="L75" s="1" t="n">
        <f aca="false">IF(COUNTA(A75:C75,E75:G75,J75)&gt;0,ROW(),0)</f>
        <v>0</v>
      </c>
    </row>
    <row r="76" customFormat="false" ht="30" hidden="false" customHeight="true" outlineLevel="0" collapsed="false">
      <c r="A76" s="32"/>
      <c r="B76" s="32"/>
      <c r="C76" s="33"/>
      <c r="D76" s="10" t="str">
        <f aca="false">IF(COUNTA(A76:C76,E76:G76,J76)=0,"",IF(OR(A76="",AND(B76&lt;&gt;"Gasto",B76&lt;&gt;"Reserva",B76&lt;&gt;"Ahorro"),AND(NOT(ISNUMBER(C76)),NOT(AND(C76="",ISNUMBER(H76)))),AND(ISNUMBER(C76),C76&lt;0),AND(J76&lt;&gt;"",OR(NOT(ISNUMBER(J76)),J76&lt;0))),"REVISAR datos","Correcto"))</f>
        <v/>
      </c>
      <c r="E76" s="34"/>
      <c r="F76" s="34"/>
      <c r="G76" s="35"/>
      <c r="H76" s="23" t="str">
        <f aca="false">IF(AND(B76="Reserva",ISNUMBER(E76),E76&gt;=0,ISNUMBER(F76),F76&gt;=0,ISNUMBER(G76)),MAX(0,E76-F76)/MAX(1,(YEAR(G76)-YEAR(Resumen!$E$4))*12+MONTH(G76)-MONTH(Resumen!$E$4)),"n.a.")</f>
        <v>n.a.</v>
      </c>
      <c r="I76" s="23" t="n">
        <f aca="false">IF(D76="Correcto",IF(ISNUMBER(C76),C76,H76),0)</f>
        <v>0</v>
      </c>
      <c r="J76" s="34"/>
      <c r="K76" s="23" t="n">
        <f aca="false">IF(D76="Correcto",I76-N(J76),0)</f>
        <v>0</v>
      </c>
      <c r="L76" s="1" t="n">
        <f aca="false">IF(COUNTA(A76:C76,E76:G76,J76)&gt;0,ROW(),0)</f>
        <v>0</v>
      </c>
    </row>
    <row r="77" customFormat="false" ht="30" hidden="false" customHeight="true" outlineLevel="0" collapsed="false">
      <c r="A77" s="32"/>
      <c r="B77" s="32"/>
      <c r="C77" s="33"/>
      <c r="D77" s="10" t="str">
        <f aca="false">IF(COUNTA(A77:C77,E77:G77,J77)=0,"",IF(OR(A77="",AND(B77&lt;&gt;"Gasto",B77&lt;&gt;"Reserva",B77&lt;&gt;"Ahorro"),AND(NOT(ISNUMBER(C77)),NOT(AND(C77="",ISNUMBER(H77)))),AND(ISNUMBER(C77),C77&lt;0),AND(J77&lt;&gt;"",OR(NOT(ISNUMBER(J77)),J77&lt;0))),"REVISAR datos","Correcto"))</f>
        <v/>
      </c>
      <c r="E77" s="34"/>
      <c r="F77" s="34"/>
      <c r="G77" s="35"/>
      <c r="H77" s="23" t="str">
        <f aca="false">IF(AND(B77="Reserva",ISNUMBER(E77),E77&gt;=0,ISNUMBER(F77),F77&gt;=0,ISNUMBER(G77)),MAX(0,E77-F77)/MAX(1,(YEAR(G77)-YEAR(Resumen!$E$4))*12+MONTH(G77)-MONTH(Resumen!$E$4)),"n.a.")</f>
        <v>n.a.</v>
      </c>
      <c r="I77" s="23" t="n">
        <f aca="false">IF(D77="Correcto",IF(ISNUMBER(C77),C77,H77),0)</f>
        <v>0</v>
      </c>
      <c r="J77" s="34"/>
      <c r="K77" s="23" t="n">
        <f aca="false">IF(D77="Correcto",I77-N(J77),0)</f>
        <v>0</v>
      </c>
      <c r="L77" s="1" t="n">
        <f aca="false">IF(COUNTA(A77:C77,E77:G77,J77)&gt;0,ROW(),0)</f>
        <v>0</v>
      </c>
    </row>
    <row r="78" customFormat="false" ht="30" hidden="false" customHeight="true" outlineLevel="0" collapsed="false">
      <c r="A78" s="32"/>
      <c r="B78" s="32"/>
      <c r="C78" s="33"/>
      <c r="D78" s="10" t="str">
        <f aca="false">IF(COUNTA(A78:C78,E78:G78,J78)=0,"",IF(OR(A78="",AND(B78&lt;&gt;"Gasto",B78&lt;&gt;"Reserva",B78&lt;&gt;"Ahorro"),AND(NOT(ISNUMBER(C78)),NOT(AND(C78="",ISNUMBER(H78)))),AND(ISNUMBER(C78),C78&lt;0),AND(J78&lt;&gt;"",OR(NOT(ISNUMBER(J78)),J78&lt;0))),"REVISAR datos","Correcto"))</f>
        <v/>
      </c>
      <c r="E78" s="34"/>
      <c r="F78" s="34"/>
      <c r="G78" s="35"/>
      <c r="H78" s="23" t="str">
        <f aca="false">IF(AND(B78="Reserva",ISNUMBER(E78),E78&gt;=0,ISNUMBER(F78),F78&gt;=0,ISNUMBER(G78)),MAX(0,E78-F78)/MAX(1,(YEAR(G78)-YEAR(Resumen!$E$4))*12+MONTH(G78)-MONTH(Resumen!$E$4)),"n.a.")</f>
        <v>n.a.</v>
      </c>
      <c r="I78" s="23" t="n">
        <f aca="false">IF(D78="Correcto",IF(ISNUMBER(C78),C78,H78),0)</f>
        <v>0</v>
      </c>
      <c r="J78" s="34"/>
      <c r="K78" s="23" t="n">
        <f aca="false">IF(D78="Correcto",I78-N(J78),0)</f>
        <v>0</v>
      </c>
      <c r="L78" s="1" t="n">
        <f aca="false">IF(COUNTA(A78:C78,E78:G78,J78)&gt;0,ROW(),0)</f>
        <v>0</v>
      </c>
    </row>
    <row r="79" customFormat="false" ht="30" hidden="false" customHeight="true" outlineLevel="0" collapsed="false">
      <c r="A79" s="32"/>
      <c r="B79" s="32"/>
      <c r="C79" s="33"/>
      <c r="D79" s="10" t="str">
        <f aca="false">IF(COUNTA(A79:C79,E79:G79,J79)=0,"",IF(OR(A79="",AND(B79&lt;&gt;"Gasto",B79&lt;&gt;"Reserva",B79&lt;&gt;"Ahorro"),AND(NOT(ISNUMBER(C79)),NOT(AND(C79="",ISNUMBER(H79)))),AND(ISNUMBER(C79),C79&lt;0),AND(J79&lt;&gt;"",OR(NOT(ISNUMBER(J79)),J79&lt;0))),"REVISAR datos","Correcto"))</f>
        <v/>
      </c>
      <c r="E79" s="34"/>
      <c r="F79" s="34"/>
      <c r="G79" s="35"/>
      <c r="H79" s="23" t="str">
        <f aca="false">IF(AND(B79="Reserva",ISNUMBER(E79),E79&gt;=0,ISNUMBER(F79),F79&gt;=0,ISNUMBER(G79)),MAX(0,E79-F79)/MAX(1,(YEAR(G79)-YEAR(Resumen!$E$4))*12+MONTH(G79)-MONTH(Resumen!$E$4)),"n.a.")</f>
        <v>n.a.</v>
      </c>
      <c r="I79" s="23" t="n">
        <f aca="false">IF(D79="Correcto",IF(ISNUMBER(C79),C79,H79),0)</f>
        <v>0</v>
      </c>
      <c r="J79" s="34"/>
      <c r="K79" s="23" t="n">
        <f aca="false">IF(D79="Correcto",I79-N(J79),0)</f>
        <v>0</v>
      </c>
      <c r="L79" s="1" t="n">
        <f aca="false">IF(COUNTA(A79:C79,E79:G79,J79)&gt;0,ROW(),0)</f>
        <v>0</v>
      </c>
    </row>
    <row r="80" customFormat="false" ht="30" hidden="false" customHeight="true" outlineLevel="0" collapsed="false">
      <c r="A80" s="32"/>
      <c r="B80" s="32"/>
      <c r="C80" s="33"/>
      <c r="D80" s="10" t="str">
        <f aca="false">IF(COUNTA(A80:C80,E80:G80,J80)=0,"",IF(OR(A80="",AND(B80&lt;&gt;"Gasto",B80&lt;&gt;"Reserva",B80&lt;&gt;"Ahorro"),AND(NOT(ISNUMBER(C80)),NOT(AND(C80="",ISNUMBER(H80)))),AND(ISNUMBER(C80),C80&lt;0),AND(J80&lt;&gt;"",OR(NOT(ISNUMBER(J80)),J80&lt;0))),"REVISAR datos","Correcto"))</f>
        <v/>
      </c>
      <c r="E80" s="34"/>
      <c r="F80" s="34"/>
      <c r="G80" s="35"/>
      <c r="H80" s="23" t="str">
        <f aca="false">IF(AND(B80="Reserva",ISNUMBER(E80),E80&gt;=0,ISNUMBER(F80),F80&gt;=0,ISNUMBER(G80)),MAX(0,E80-F80)/MAX(1,(YEAR(G80)-YEAR(Resumen!$E$4))*12+MONTH(G80)-MONTH(Resumen!$E$4)),"n.a.")</f>
        <v>n.a.</v>
      </c>
      <c r="I80" s="23" t="n">
        <f aca="false">IF(D80="Correcto",IF(ISNUMBER(C80),C80,H80),0)</f>
        <v>0</v>
      </c>
      <c r="J80" s="34"/>
      <c r="K80" s="23" t="n">
        <f aca="false">IF(D80="Correcto",I80-N(J80),0)</f>
        <v>0</v>
      </c>
      <c r="L80" s="1" t="n">
        <f aca="false">IF(COUNTA(A80:C80,E80:G80,J80)&gt;0,ROW(),0)</f>
        <v>0</v>
      </c>
    </row>
    <row r="81" customFormat="false" ht="30" hidden="false" customHeight="true" outlineLevel="0" collapsed="false">
      <c r="A81" s="32"/>
      <c r="B81" s="32"/>
      <c r="C81" s="33"/>
      <c r="D81" s="10" t="str">
        <f aca="false">IF(COUNTA(A81:C81,E81:G81,J81)=0,"",IF(OR(A81="",AND(B81&lt;&gt;"Gasto",B81&lt;&gt;"Reserva",B81&lt;&gt;"Ahorro"),AND(NOT(ISNUMBER(C81)),NOT(AND(C81="",ISNUMBER(H81)))),AND(ISNUMBER(C81),C81&lt;0),AND(J81&lt;&gt;"",OR(NOT(ISNUMBER(J81)),J81&lt;0))),"REVISAR datos","Correcto"))</f>
        <v/>
      </c>
      <c r="E81" s="34"/>
      <c r="F81" s="34"/>
      <c r="G81" s="35"/>
      <c r="H81" s="23" t="str">
        <f aca="false">IF(AND(B81="Reserva",ISNUMBER(E81),E81&gt;=0,ISNUMBER(F81),F81&gt;=0,ISNUMBER(G81)),MAX(0,E81-F81)/MAX(1,(YEAR(G81)-YEAR(Resumen!$E$4))*12+MONTH(G81)-MONTH(Resumen!$E$4)),"n.a.")</f>
        <v>n.a.</v>
      </c>
      <c r="I81" s="23" t="n">
        <f aca="false">IF(D81="Correcto",IF(ISNUMBER(C81),C81,H81),0)</f>
        <v>0</v>
      </c>
      <c r="J81" s="34"/>
      <c r="K81" s="23" t="n">
        <f aca="false">IF(D81="Correcto",I81-N(J81),0)</f>
        <v>0</v>
      </c>
      <c r="L81" s="1" t="n">
        <f aca="false">IF(COUNTA(A81:C81,E81:G81,J81)&gt;0,ROW(),0)</f>
        <v>0</v>
      </c>
    </row>
    <row r="82" customFormat="false" ht="30" hidden="false" customHeight="true" outlineLevel="0" collapsed="false">
      <c r="A82" s="32"/>
      <c r="B82" s="32"/>
      <c r="C82" s="33"/>
      <c r="D82" s="10" t="str">
        <f aca="false">IF(COUNTA(A82:C82,E82:G82,J82)=0,"",IF(OR(A82="",AND(B82&lt;&gt;"Gasto",B82&lt;&gt;"Reserva",B82&lt;&gt;"Ahorro"),AND(NOT(ISNUMBER(C82)),NOT(AND(C82="",ISNUMBER(H82)))),AND(ISNUMBER(C82),C82&lt;0),AND(J82&lt;&gt;"",OR(NOT(ISNUMBER(J82)),J82&lt;0))),"REVISAR datos","Correcto"))</f>
        <v/>
      </c>
      <c r="E82" s="34"/>
      <c r="F82" s="34"/>
      <c r="G82" s="35"/>
      <c r="H82" s="23" t="str">
        <f aca="false">IF(AND(B82="Reserva",ISNUMBER(E82),E82&gt;=0,ISNUMBER(F82),F82&gt;=0,ISNUMBER(G82)),MAX(0,E82-F82)/MAX(1,(YEAR(G82)-YEAR(Resumen!$E$4))*12+MONTH(G82)-MONTH(Resumen!$E$4)),"n.a.")</f>
        <v>n.a.</v>
      </c>
      <c r="I82" s="23" t="n">
        <f aca="false">IF(D82="Correcto",IF(ISNUMBER(C82),C82,H82),0)</f>
        <v>0</v>
      </c>
      <c r="J82" s="34"/>
      <c r="K82" s="23" t="n">
        <f aca="false">IF(D82="Correcto",I82-N(J82),0)</f>
        <v>0</v>
      </c>
      <c r="L82" s="1" t="n">
        <f aca="false">IF(COUNTA(A82:C82,E82:G82,J82)&gt;0,ROW(),0)</f>
        <v>0</v>
      </c>
    </row>
    <row r="83" customFormat="false" ht="30" hidden="false" customHeight="true" outlineLevel="0" collapsed="false">
      <c r="A83" s="32"/>
      <c r="B83" s="32"/>
      <c r="C83" s="33"/>
      <c r="D83" s="10" t="str">
        <f aca="false">IF(COUNTA(A83:C83,E83:G83,J83)=0,"",IF(OR(A83="",AND(B83&lt;&gt;"Gasto",B83&lt;&gt;"Reserva",B83&lt;&gt;"Ahorro"),AND(NOT(ISNUMBER(C83)),NOT(AND(C83="",ISNUMBER(H83)))),AND(ISNUMBER(C83),C83&lt;0),AND(J83&lt;&gt;"",OR(NOT(ISNUMBER(J83)),J83&lt;0))),"REVISAR datos","Correcto"))</f>
        <v/>
      </c>
      <c r="E83" s="34"/>
      <c r="F83" s="34"/>
      <c r="G83" s="35"/>
      <c r="H83" s="23" t="str">
        <f aca="false">IF(AND(B83="Reserva",ISNUMBER(E83),E83&gt;=0,ISNUMBER(F83),F83&gt;=0,ISNUMBER(G83)),MAX(0,E83-F83)/MAX(1,(YEAR(G83)-YEAR(Resumen!$E$4))*12+MONTH(G83)-MONTH(Resumen!$E$4)),"n.a.")</f>
        <v>n.a.</v>
      </c>
      <c r="I83" s="23" t="n">
        <f aca="false">IF(D83="Correcto",IF(ISNUMBER(C83),C83,H83),0)</f>
        <v>0</v>
      </c>
      <c r="J83" s="34"/>
      <c r="K83" s="23" t="n">
        <f aca="false">IF(D83="Correcto",I83-N(J83),0)</f>
        <v>0</v>
      </c>
      <c r="L83" s="1" t="n">
        <f aca="false">IF(COUNTA(A83:C83,E83:G83,J83)&gt;0,ROW(),0)</f>
        <v>0</v>
      </c>
    </row>
    <row r="84" customFormat="false" ht="30" hidden="false" customHeight="true" outlineLevel="0" collapsed="false">
      <c r="A84" s="32"/>
      <c r="B84" s="32"/>
      <c r="C84" s="33"/>
      <c r="D84" s="10" t="str">
        <f aca="false">IF(COUNTA(A84:C84,E84:G84,J84)=0,"",IF(OR(A84="",AND(B84&lt;&gt;"Gasto",B84&lt;&gt;"Reserva",B84&lt;&gt;"Ahorro"),AND(NOT(ISNUMBER(C84)),NOT(AND(C84="",ISNUMBER(H84)))),AND(ISNUMBER(C84),C84&lt;0),AND(J84&lt;&gt;"",OR(NOT(ISNUMBER(J84)),J84&lt;0))),"REVISAR datos","Correcto"))</f>
        <v/>
      </c>
      <c r="E84" s="34"/>
      <c r="F84" s="34"/>
      <c r="G84" s="35"/>
      <c r="H84" s="23" t="str">
        <f aca="false">IF(AND(B84="Reserva",ISNUMBER(E84),E84&gt;=0,ISNUMBER(F84),F84&gt;=0,ISNUMBER(G84)),MAX(0,E84-F84)/MAX(1,(YEAR(G84)-YEAR(Resumen!$E$4))*12+MONTH(G84)-MONTH(Resumen!$E$4)),"n.a.")</f>
        <v>n.a.</v>
      </c>
      <c r="I84" s="23" t="n">
        <f aca="false">IF(D84="Correcto",IF(ISNUMBER(C84),C84,H84),0)</f>
        <v>0</v>
      </c>
      <c r="J84" s="34"/>
      <c r="K84" s="23" t="n">
        <f aca="false">IF(D84="Correcto",I84-N(J84),0)</f>
        <v>0</v>
      </c>
      <c r="L84" s="1" t="n">
        <f aca="false">IF(COUNTA(A84:C84,E84:G84,J84)&gt;0,ROW(),0)</f>
        <v>0</v>
      </c>
    </row>
    <row r="85" customFormat="false" ht="30" hidden="false" customHeight="true" outlineLevel="0" collapsed="false">
      <c r="A85" s="32"/>
      <c r="B85" s="32"/>
      <c r="C85" s="33"/>
      <c r="D85" s="10" t="str">
        <f aca="false">IF(COUNTA(A85:C85,E85:G85,J85)=0,"",IF(OR(A85="",AND(B85&lt;&gt;"Gasto",B85&lt;&gt;"Reserva",B85&lt;&gt;"Ahorro"),AND(NOT(ISNUMBER(C85)),NOT(AND(C85="",ISNUMBER(H85)))),AND(ISNUMBER(C85),C85&lt;0),AND(J85&lt;&gt;"",OR(NOT(ISNUMBER(J85)),J85&lt;0))),"REVISAR datos","Correcto"))</f>
        <v/>
      </c>
      <c r="E85" s="34"/>
      <c r="F85" s="34"/>
      <c r="G85" s="35"/>
      <c r="H85" s="23" t="str">
        <f aca="false">IF(AND(B85="Reserva",ISNUMBER(E85),E85&gt;=0,ISNUMBER(F85),F85&gt;=0,ISNUMBER(G85)),MAX(0,E85-F85)/MAX(1,(YEAR(G85)-YEAR(Resumen!$E$4))*12+MONTH(G85)-MONTH(Resumen!$E$4)),"n.a.")</f>
        <v>n.a.</v>
      </c>
      <c r="I85" s="23" t="n">
        <f aca="false">IF(D85="Correcto",IF(ISNUMBER(C85),C85,H85),0)</f>
        <v>0</v>
      </c>
      <c r="J85" s="34"/>
      <c r="K85" s="23" t="n">
        <f aca="false">IF(D85="Correcto",I85-N(J85),0)</f>
        <v>0</v>
      </c>
      <c r="L85" s="1" t="n">
        <f aca="false">IF(COUNTA(A85:C85,E85:G85,J85)&gt;0,ROW(),0)</f>
        <v>0</v>
      </c>
    </row>
    <row r="86" customFormat="false" ht="30" hidden="false" customHeight="true" outlineLevel="0" collapsed="false">
      <c r="A86" s="32"/>
      <c r="B86" s="32"/>
      <c r="C86" s="33"/>
      <c r="D86" s="10" t="str">
        <f aca="false">IF(COUNTA(A86:C86,E86:G86,J86)=0,"",IF(OR(A86="",AND(B86&lt;&gt;"Gasto",B86&lt;&gt;"Reserva",B86&lt;&gt;"Ahorro"),AND(NOT(ISNUMBER(C86)),NOT(AND(C86="",ISNUMBER(H86)))),AND(ISNUMBER(C86),C86&lt;0),AND(J86&lt;&gt;"",OR(NOT(ISNUMBER(J86)),J86&lt;0))),"REVISAR datos","Correcto"))</f>
        <v/>
      </c>
      <c r="E86" s="34"/>
      <c r="F86" s="34"/>
      <c r="G86" s="35"/>
      <c r="H86" s="23" t="str">
        <f aca="false">IF(AND(B86="Reserva",ISNUMBER(E86),E86&gt;=0,ISNUMBER(F86),F86&gt;=0,ISNUMBER(G86)),MAX(0,E86-F86)/MAX(1,(YEAR(G86)-YEAR(Resumen!$E$4))*12+MONTH(G86)-MONTH(Resumen!$E$4)),"n.a.")</f>
        <v>n.a.</v>
      </c>
      <c r="I86" s="23" t="n">
        <f aca="false">IF(D86="Correcto",IF(ISNUMBER(C86),C86,H86),0)</f>
        <v>0</v>
      </c>
      <c r="J86" s="34"/>
      <c r="K86" s="23" t="n">
        <f aca="false">IF(D86="Correcto",I86-N(J86),0)</f>
        <v>0</v>
      </c>
      <c r="L86" s="1" t="n">
        <f aca="false">IF(COUNTA(A86:C86,E86:G86,J86)&gt;0,ROW(),0)</f>
        <v>0</v>
      </c>
    </row>
    <row r="87" customFormat="false" ht="30" hidden="false" customHeight="true" outlineLevel="0" collapsed="false">
      <c r="A87" s="32"/>
      <c r="B87" s="32"/>
      <c r="C87" s="33"/>
      <c r="D87" s="10" t="str">
        <f aca="false">IF(COUNTA(A87:C87,E87:G87,J87)=0,"",IF(OR(A87="",AND(B87&lt;&gt;"Gasto",B87&lt;&gt;"Reserva",B87&lt;&gt;"Ahorro"),AND(NOT(ISNUMBER(C87)),NOT(AND(C87="",ISNUMBER(H87)))),AND(ISNUMBER(C87),C87&lt;0),AND(J87&lt;&gt;"",OR(NOT(ISNUMBER(J87)),J87&lt;0))),"REVISAR datos","Correcto"))</f>
        <v/>
      </c>
      <c r="E87" s="34"/>
      <c r="F87" s="34"/>
      <c r="G87" s="35"/>
      <c r="H87" s="23" t="str">
        <f aca="false">IF(AND(B87="Reserva",ISNUMBER(E87),E87&gt;=0,ISNUMBER(F87),F87&gt;=0,ISNUMBER(G87)),MAX(0,E87-F87)/MAX(1,(YEAR(G87)-YEAR(Resumen!$E$4))*12+MONTH(G87)-MONTH(Resumen!$E$4)),"n.a.")</f>
        <v>n.a.</v>
      </c>
      <c r="I87" s="23" t="n">
        <f aca="false">IF(D87="Correcto",IF(ISNUMBER(C87),C87,H87),0)</f>
        <v>0</v>
      </c>
      <c r="J87" s="34"/>
      <c r="K87" s="23" t="n">
        <f aca="false">IF(D87="Correcto",I87-N(J87),0)</f>
        <v>0</v>
      </c>
      <c r="L87" s="1" t="n">
        <f aca="false">IF(COUNTA(A87:C87,E87:G87,J87)&gt;0,ROW(),0)</f>
        <v>0</v>
      </c>
    </row>
    <row r="88" customFormat="false" ht="30" hidden="false" customHeight="true" outlineLevel="0" collapsed="false">
      <c r="A88" s="32"/>
      <c r="B88" s="32"/>
      <c r="C88" s="33"/>
      <c r="D88" s="10" t="str">
        <f aca="false">IF(COUNTA(A88:C88,E88:G88,J88)=0,"",IF(OR(A88="",AND(B88&lt;&gt;"Gasto",B88&lt;&gt;"Reserva",B88&lt;&gt;"Ahorro"),AND(NOT(ISNUMBER(C88)),NOT(AND(C88="",ISNUMBER(H88)))),AND(ISNUMBER(C88),C88&lt;0),AND(J88&lt;&gt;"",OR(NOT(ISNUMBER(J88)),J88&lt;0))),"REVISAR datos","Correcto"))</f>
        <v/>
      </c>
      <c r="E88" s="34"/>
      <c r="F88" s="34"/>
      <c r="G88" s="35"/>
      <c r="H88" s="23" t="str">
        <f aca="false">IF(AND(B88="Reserva",ISNUMBER(E88),E88&gt;=0,ISNUMBER(F88),F88&gt;=0,ISNUMBER(G88)),MAX(0,E88-F88)/MAX(1,(YEAR(G88)-YEAR(Resumen!$E$4))*12+MONTH(G88)-MONTH(Resumen!$E$4)),"n.a.")</f>
        <v>n.a.</v>
      </c>
      <c r="I88" s="23" t="n">
        <f aca="false">IF(D88="Correcto",IF(ISNUMBER(C88),C88,H88),0)</f>
        <v>0</v>
      </c>
      <c r="J88" s="34"/>
      <c r="K88" s="23" t="n">
        <f aca="false">IF(D88="Correcto",I88-N(J88),0)</f>
        <v>0</v>
      </c>
      <c r="L88" s="1" t="n">
        <f aca="false">IF(COUNTA(A88:C88,E88:G88,J88)&gt;0,ROW(),0)</f>
        <v>0</v>
      </c>
    </row>
    <row r="89" customFormat="false" ht="30" hidden="false" customHeight="true" outlineLevel="0" collapsed="false">
      <c r="A89" s="32"/>
      <c r="B89" s="32"/>
      <c r="C89" s="33"/>
      <c r="D89" s="10" t="str">
        <f aca="false">IF(COUNTA(A89:C89,E89:G89,J89)=0,"",IF(OR(A89="",AND(B89&lt;&gt;"Gasto",B89&lt;&gt;"Reserva",B89&lt;&gt;"Ahorro"),AND(NOT(ISNUMBER(C89)),NOT(AND(C89="",ISNUMBER(H89)))),AND(ISNUMBER(C89),C89&lt;0),AND(J89&lt;&gt;"",OR(NOT(ISNUMBER(J89)),J89&lt;0))),"REVISAR datos","Correcto"))</f>
        <v/>
      </c>
      <c r="E89" s="34"/>
      <c r="F89" s="34"/>
      <c r="G89" s="35"/>
      <c r="H89" s="23" t="str">
        <f aca="false">IF(AND(B89="Reserva",ISNUMBER(E89),E89&gt;=0,ISNUMBER(F89),F89&gt;=0,ISNUMBER(G89)),MAX(0,E89-F89)/MAX(1,(YEAR(G89)-YEAR(Resumen!$E$4))*12+MONTH(G89)-MONTH(Resumen!$E$4)),"n.a.")</f>
        <v>n.a.</v>
      </c>
      <c r="I89" s="23" t="n">
        <f aca="false">IF(D89="Correcto",IF(ISNUMBER(C89),C89,H89),0)</f>
        <v>0</v>
      </c>
      <c r="J89" s="34"/>
      <c r="K89" s="23" t="n">
        <f aca="false">IF(D89="Correcto",I89-N(J89),0)</f>
        <v>0</v>
      </c>
      <c r="L89" s="1" t="n">
        <f aca="false">IF(COUNTA(A89:C89,E89:G89,J89)&gt;0,ROW(),0)</f>
        <v>0</v>
      </c>
    </row>
    <row r="90" customFormat="false" ht="30" hidden="false" customHeight="true" outlineLevel="0" collapsed="false">
      <c r="A90" s="32"/>
      <c r="B90" s="32"/>
      <c r="C90" s="33"/>
      <c r="D90" s="10" t="str">
        <f aca="false">IF(COUNTA(A90:C90,E90:G90,J90)=0,"",IF(OR(A90="",AND(B90&lt;&gt;"Gasto",B90&lt;&gt;"Reserva",B90&lt;&gt;"Ahorro"),AND(NOT(ISNUMBER(C90)),NOT(AND(C90="",ISNUMBER(H90)))),AND(ISNUMBER(C90),C90&lt;0),AND(J90&lt;&gt;"",OR(NOT(ISNUMBER(J90)),J90&lt;0))),"REVISAR datos","Correcto"))</f>
        <v/>
      </c>
      <c r="E90" s="34"/>
      <c r="F90" s="34"/>
      <c r="G90" s="35"/>
      <c r="H90" s="23" t="str">
        <f aca="false">IF(AND(B90="Reserva",ISNUMBER(E90),E90&gt;=0,ISNUMBER(F90),F90&gt;=0,ISNUMBER(G90)),MAX(0,E90-F90)/MAX(1,(YEAR(G90)-YEAR(Resumen!$E$4))*12+MONTH(G90)-MONTH(Resumen!$E$4)),"n.a.")</f>
        <v>n.a.</v>
      </c>
      <c r="I90" s="23" t="n">
        <f aca="false">IF(D90="Correcto",IF(ISNUMBER(C90),C90,H90),0)</f>
        <v>0</v>
      </c>
      <c r="J90" s="34"/>
      <c r="K90" s="23" t="n">
        <f aca="false">IF(D90="Correcto",I90-N(J90),0)</f>
        <v>0</v>
      </c>
      <c r="L90" s="1" t="n">
        <f aca="false">IF(COUNTA(A90:C90,E90:G90,J90)&gt;0,ROW(),0)</f>
        <v>0</v>
      </c>
    </row>
    <row r="91" customFormat="false" ht="30" hidden="false" customHeight="true" outlineLevel="0" collapsed="false">
      <c r="A91" s="32"/>
      <c r="B91" s="32"/>
      <c r="C91" s="33"/>
      <c r="D91" s="10" t="str">
        <f aca="false">IF(COUNTA(A91:C91,E91:G91,J91)=0,"",IF(OR(A91="",AND(B91&lt;&gt;"Gasto",B91&lt;&gt;"Reserva",B91&lt;&gt;"Ahorro"),AND(NOT(ISNUMBER(C91)),NOT(AND(C91="",ISNUMBER(H91)))),AND(ISNUMBER(C91),C91&lt;0),AND(J91&lt;&gt;"",OR(NOT(ISNUMBER(J91)),J91&lt;0))),"REVISAR datos","Correcto"))</f>
        <v/>
      </c>
      <c r="E91" s="34"/>
      <c r="F91" s="34"/>
      <c r="G91" s="35"/>
      <c r="H91" s="23" t="str">
        <f aca="false">IF(AND(B91="Reserva",ISNUMBER(E91),E91&gt;=0,ISNUMBER(F91),F91&gt;=0,ISNUMBER(G91)),MAX(0,E91-F91)/MAX(1,(YEAR(G91)-YEAR(Resumen!$E$4))*12+MONTH(G91)-MONTH(Resumen!$E$4)),"n.a.")</f>
        <v>n.a.</v>
      </c>
      <c r="I91" s="23" t="n">
        <f aca="false">IF(D91="Correcto",IF(ISNUMBER(C91),C91,H91),0)</f>
        <v>0</v>
      </c>
      <c r="J91" s="34"/>
      <c r="K91" s="23" t="n">
        <f aca="false">IF(D91="Correcto",I91-N(J91),0)</f>
        <v>0</v>
      </c>
      <c r="L91" s="1" t="n">
        <f aca="false">IF(COUNTA(A91:C91,E91:G91,J91)&gt;0,ROW(),0)</f>
        <v>0</v>
      </c>
    </row>
    <row r="92" customFormat="false" ht="30" hidden="false" customHeight="true" outlineLevel="0" collapsed="false">
      <c r="A92" s="32"/>
      <c r="B92" s="32"/>
      <c r="C92" s="33"/>
      <c r="D92" s="10" t="str">
        <f aca="false">IF(COUNTA(A92:C92,E92:G92,J92)=0,"",IF(OR(A92="",AND(B92&lt;&gt;"Gasto",B92&lt;&gt;"Reserva",B92&lt;&gt;"Ahorro"),AND(NOT(ISNUMBER(C92)),NOT(AND(C92="",ISNUMBER(H92)))),AND(ISNUMBER(C92),C92&lt;0),AND(J92&lt;&gt;"",OR(NOT(ISNUMBER(J92)),J92&lt;0))),"REVISAR datos","Correcto"))</f>
        <v/>
      </c>
      <c r="E92" s="34"/>
      <c r="F92" s="34"/>
      <c r="G92" s="35"/>
      <c r="H92" s="23" t="str">
        <f aca="false">IF(AND(B92="Reserva",ISNUMBER(E92),E92&gt;=0,ISNUMBER(F92),F92&gt;=0,ISNUMBER(G92)),MAX(0,E92-F92)/MAX(1,(YEAR(G92)-YEAR(Resumen!$E$4))*12+MONTH(G92)-MONTH(Resumen!$E$4)),"n.a.")</f>
        <v>n.a.</v>
      </c>
      <c r="I92" s="23" t="n">
        <f aca="false">IF(D92="Correcto",IF(ISNUMBER(C92),C92,H92),0)</f>
        <v>0</v>
      </c>
      <c r="J92" s="34"/>
      <c r="K92" s="23" t="n">
        <f aca="false">IF(D92="Correcto",I92-N(J92),0)</f>
        <v>0</v>
      </c>
      <c r="L92" s="1" t="n">
        <f aca="false">IF(COUNTA(A92:C92,E92:G92,J92)&gt;0,ROW(),0)</f>
        <v>0</v>
      </c>
    </row>
    <row r="93" customFormat="false" ht="30" hidden="false" customHeight="true" outlineLevel="0" collapsed="false">
      <c r="A93" s="32"/>
      <c r="B93" s="32"/>
      <c r="C93" s="33"/>
      <c r="D93" s="10" t="str">
        <f aca="false">IF(COUNTA(A93:C93,E93:G93,J93)=0,"",IF(OR(A93="",AND(B93&lt;&gt;"Gasto",B93&lt;&gt;"Reserva",B93&lt;&gt;"Ahorro"),AND(NOT(ISNUMBER(C93)),NOT(AND(C93="",ISNUMBER(H93)))),AND(ISNUMBER(C93),C93&lt;0),AND(J93&lt;&gt;"",OR(NOT(ISNUMBER(J93)),J93&lt;0))),"REVISAR datos","Correcto"))</f>
        <v/>
      </c>
      <c r="E93" s="34"/>
      <c r="F93" s="34"/>
      <c r="G93" s="35"/>
      <c r="H93" s="23" t="str">
        <f aca="false">IF(AND(B93="Reserva",ISNUMBER(E93),E93&gt;=0,ISNUMBER(F93),F93&gt;=0,ISNUMBER(G93)),MAX(0,E93-F93)/MAX(1,(YEAR(G93)-YEAR(Resumen!$E$4))*12+MONTH(G93)-MONTH(Resumen!$E$4)),"n.a.")</f>
        <v>n.a.</v>
      </c>
      <c r="I93" s="23" t="n">
        <f aca="false">IF(D93="Correcto",IF(ISNUMBER(C93),C93,H93),0)</f>
        <v>0</v>
      </c>
      <c r="J93" s="34"/>
      <c r="K93" s="23" t="n">
        <f aca="false">IF(D93="Correcto",I93-N(J93),0)</f>
        <v>0</v>
      </c>
      <c r="L93" s="1" t="n">
        <f aca="false">IF(COUNTA(A93:C93,E93:G93,J93)&gt;0,ROW(),0)</f>
        <v>0</v>
      </c>
    </row>
    <row r="94" customFormat="false" ht="30" hidden="false" customHeight="true" outlineLevel="0" collapsed="false">
      <c r="A94" s="32"/>
      <c r="B94" s="32"/>
      <c r="C94" s="33"/>
      <c r="D94" s="10" t="str">
        <f aca="false">IF(COUNTA(A94:C94,E94:G94,J94)=0,"",IF(OR(A94="",AND(B94&lt;&gt;"Gasto",B94&lt;&gt;"Reserva",B94&lt;&gt;"Ahorro"),AND(NOT(ISNUMBER(C94)),NOT(AND(C94="",ISNUMBER(H94)))),AND(ISNUMBER(C94),C94&lt;0),AND(J94&lt;&gt;"",OR(NOT(ISNUMBER(J94)),J94&lt;0))),"REVISAR datos","Correcto"))</f>
        <v/>
      </c>
      <c r="E94" s="34"/>
      <c r="F94" s="34"/>
      <c r="G94" s="35"/>
      <c r="H94" s="23" t="str">
        <f aca="false">IF(AND(B94="Reserva",ISNUMBER(E94),E94&gt;=0,ISNUMBER(F94),F94&gt;=0,ISNUMBER(G94)),MAX(0,E94-F94)/MAX(1,(YEAR(G94)-YEAR(Resumen!$E$4))*12+MONTH(G94)-MONTH(Resumen!$E$4)),"n.a.")</f>
        <v>n.a.</v>
      </c>
      <c r="I94" s="23" t="n">
        <f aca="false">IF(D94="Correcto",IF(ISNUMBER(C94),C94,H94),0)</f>
        <v>0</v>
      </c>
      <c r="J94" s="34"/>
      <c r="K94" s="23" t="n">
        <f aca="false">IF(D94="Correcto",I94-N(J94),0)</f>
        <v>0</v>
      </c>
      <c r="L94" s="1" t="n">
        <f aca="false">IF(COUNTA(A94:C94,E94:G94,J94)&gt;0,ROW(),0)</f>
        <v>0</v>
      </c>
    </row>
    <row r="95" customFormat="false" ht="30" hidden="false" customHeight="true" outlineLevel="0" collapsed="false">
      <c r="A95" s="32"/>
      <c r="B95" s="32"/>
      <c r="C95" s="33"/>
      <c r="D95" s="10" t="str">
        <f aca="false">IF(COUNTA(A95:C95,E95:G95,J95)=0,"",IF(OR(A95="",AND(B95&lt;&gt;"Gasto",B95&lt;&gt;"Reserva",B95&lt;&gt;"Ahorro"),AND(NOT(ISNUMBER(C95)),NOT(AND(C95="",ISNUMBER(H95)))),AND(ISNUMBER(C95),C95&lt;0),AND(J95&lt;&gt;"",OR(NOT(ISNUMBER(J95)),J95&lt;0))),"REVISAR datos","Correcto"))</f>
        <v/>
      </c>
      <c r="E95" s="34"/>
      <c r="F95" s="34"/>
      <c r="G95" s="35"/>
      <c r="H95" s="23" t="str">
        <f aca="false">IF(AND(B95="Reserva",ISNUMBER(E95),E95&gt;=0,ISNUMBER(F95),F95&gt;=0,ISNUMBER(G95)),MAX(0,E95-F95)/MAX(1,(YEAR(G95)-YEAR(Resumen!$E$4))*12+MONTH(G95)-MONTH(Resumen!$E$4)),"n.a.")</f>
        <v>n.a.</v>
      </c>
      <c r="I95" s="23" t="n">
        <f aca="false">IF(D95="Correcto",IF(ISNUMBER(C95),C95,H95),0)</f>
        <v>0</v>
      </c>
      <c r="J95" s="34"/>
      <c r="K95" s="23" t="n">
        <f aca="false">IF(D95="Correcto",I95-N(J95),0)</f>
        <v>0</v>
      </c>
      <c r="L95" s="1" t="n">
        <f aca="false">IF(COUNTA(A95:C95,E95:G95,J95)&gt;0,ROW(),0)</f>
        <v>0</v>
      </c>
    </row>
    <row r="96" customFormat="false" ht="30" hidden="false" customHeight="true" outlineLevel="0" collapsed="false">
      <c r="A96" s="32"/>
      <c r="B96" s="32"/>
      <c r="C96" s="33"/>
      <c r="D96" s="10" t="str">
        <f aca="false">IF(COUNTA(A96:C96,E96:G96,J96)=0,"",IF(OR(A96="",AND(B96&lt;&gt;"Gasto",B96&lt;&gt;"Reserva",B96&lt;&gt;"Ahorro"),AND(NOT(ISNUMBER(C96)),NOT(AND(C96="",ISNUMBER(H96)))),AND(ISNUMBER(C96),C96&lt;0),AND(J96&lt;&gt;"",OR(NOT(ISNUMBER(J96)),J96&lt;0))),"REVISAR datos","Correcto"))</f>
        <v/>
      </c>
      <c r="E96" s="34"/>
      <c r="F96" s="34"/>
      <c r="G96" s="35"/>
      <c r="H96" s="23" t="str">
        <f aca="false">IF(AND(B96="Reserva",ISNUMBER(E96),E96&gt;=0,ISNUMBER(F96),F96&gt;=0,ISNUMBER(G96)),MAX(0,E96-F96)/MAX(1,(YEAR(G96)-YEAR(Resumen!$E$4))*12+MONTH(G96)-MONTH(Resumen!$E$4)),"n.a.")</f>
        <v>n.a.</v>
      </c>
      <c r="I96" s="23" t="n">
        <f aca="false">IF(D96="Correcto",IF(ISNUMBER(C96),C96,H96),0)</f>
        <v>0</v>
      </c>
      <c r="J96" s="34"/>
      <c r="K96" s="23" t="n">
        <f aca="false">IF(D96="Correcto",I96-N(J96),0)</f>
        <v>0</v>
      </c>
      <c r="L96" s="1" t="n">
        <f aca="false">IF(COUNTA(A96:C96,E96:G96,J96)&gt;0,ROW(),0)</f>
        <v>0</v>
      </c>
    </row>
    <row r="97" customFormat="false" ht="30" hidden="false" customHeight="true" outlineLevel="0" collapsed="false">
      <c r="A97" s="32"/>
      <c r="B97" s="32"/>
      <c r="C97" s="33"/>
      <c r="D97" s="10" t="str">
        <f aca="false">IF(COUNTA(A97:C97,E97:G97,J97)=0,"",IF(OR(A97="",AND(B97&lt;&gt;"Gasto",B97&lt;&gt;"Reserva",B97&lt;&gt;"Ahorro"),AND(NOT(ISNUMBER(C97)),NOT(AND(C97="",ISNUMBER(H97)))),AND(ISNUMBER(C97),C97&lt;0),AND(J97&lt;&gt;"",OR(NOT(ISNUMBER(J97)),J97&lt;0))),"REVISAR datos","Correcto"))</f>
        <v/>
      </c>
      <c r="E97" s="34"/>
      <c r="F97" s="34"/>
      <c r="G97" s="35"/>
      <c r="H97" s="23" t="str">
        <f aca="false">IF(AND(B97="Reserva",ISNUMBER(E97),E97&gt;=0,ISNUMBER(F97),F97&gt;=0,ISNUMBER(G97)),MAX(0,E97-F97)/MAX(1,(YEAR(G97)-YEAR(Resumen!$E$4))*12+MONTH(G97)-MONTH(Resumen!$E$4)),"n.a.")</f>
        <v>n.a.</v>
      </c>
      <c r="I97" s="23" t="n">
        <f aca="false">IF(D97="Correcto",IF(ISNUMBER(C97),C97,H97),0)</f>
        <v>0</v>
      </c>
      <c r="J97" s="34"/>
      <c r="K97" s="23" t="n">
        <f aca="false">IF(D97="Correcto",I97-N(J97),0)</f>
        <v>0</v>
      </c>
      <c r="L97" s="1" t="n">
        <f aca="false">IF(COUNTA(A97:C97,E97:G97,J97)&gt;0,ROW(),0)</f>
        <v>0</v>
      </c>
    </row>
    <row r="98" customFormat="false" ht="30" hidden="false" customHeight="true" outlineLevel="0" collapsed="false">
      <c r="A98" s="32"/>
      <c r="B98" s="32"/>
      <c r="C98" s="33"/>
      <c r="D98" s="10" t="str">
        <f aca="false">IF(COUNTA(A98:C98,E98:G98,J98)=0,"",IF(OR(A98="",AND(B98&lt;&gt;"Gasto",B98&lt;&gt;"Reserva",B98&lt;&gt;"Ahorro"),AND(NOT(ISNUMBER(C98)),NOT(AND(C98="",ISNUMBER(H98)))),AND(ISNUMBER(C98),C98&lt;0),AND(J98&lt;&gt;"",OR(NOT(ISNUMBER(J98)),J98&lt;0))),"REVISAR datos","Correcto"))</f>
        <v/>
      </c>
      <c r="E98" s="34"/>
      <c r="F98" s="34"/>
      <c r="G98" s="35"/>
      <c r="H98" s="23" t="str">
        <f aca="false">IF(AND(B98="Reserva",ISNUMBER(E98),E98&gt;=0,ISNUMBER(F98),F98&gt;=0,ISNUMBER(G98)),MAX(0,E98-F98)/MAX(1,(YEAR(G98)-YEAR(Resumen!$E$4))*12+MONTH(G98)-MONTH(Resumen!$E$4)),"n.a.")</f>
        <v>n.a.</v>
      </c>
      <c r="I98" s="23" t="n">
        <f aca="false">IF(D98="Correcto",IF(ISNUMBER(C98),C98,H98),0)</f>
        <v>0</v>
      </c>
      <c r="J98" s="34"/>
      <c r="K98" s="23" t="n">
        <f aca="false">IF(D98="Correcto",I98-N(J98),0)</f>
        <v>0</v>
      </c>
      <c r="L98" s="1" t="n">
        <f aca="false">IF(COUNTA(A98:C98,E98:G98,J98)&gt;0,ROW(),0)</f>
        <v>0</v>
      </c>
    </row>
    <row r="99" customFormat="false" ht="30" hidden="false" customHeight="true" outlineLevel="0" collapsed="false">
      <c r="A99" s="32"/>
      <c r="B99" s="32"/>
      <c r="C99" s="33"/>
      <c r="D99" s="10" t="str">
        <f aca="false">IF(COUNTA(A99:C99,E99:G99,J99)=0,"",IF(OR(A99="",AND(B99&lt;&gt;"Gasto",B99&lt;&gt;"Reserva",B99&lt;&gt;"Ahorro"),AND(NOT(ISNUMBER(C99)),NOT(AND(C99="",ISNUMBER(H99)))),AND(ISNUMBER(C99),C99&lt;0),AND(J99&lt;&gt;"",OR(NOT(ISNUMBER(J99)),J99&lt;0))),"REVISAR datos","Correcto"))</f>
        <v/>
      </c>
      <c r="E99" s="34"/>
      <c r="F99" s="34"/>
      <c r="G99" s="35"/>
      <c r="H99" s="23" t="str">
        <f aca="false">IF(AND(B99="Reserva",ISNUMBER(E99),E99&gt;=0,ISNUMBER(F99),F99&gt;=0,ISNUMBER(G99)),MAX(0,E99-F99)/MAX(1,(YEAR(G99)-YEAR(Resumen!$E$4))*12+MONTH(G99)-MONTH(Resumen!$E$4)),"n.a.")</f>
        <v>n.a.</v>
      </c>
      <c r="I99" s="23" t="n">
        <f aca="false">IF(D99="Correcto",IF(ISNUMBER(C99),C99,H99),0)</f>
        <v>0</v>
      </c>
      <c r="J99" s="34"/>
      <c r="K99" s="23" t="n">
        <f aca="false">IF(D99="Correcto",I99-N(J99),0)</f>
        <v>0</v>
      </c>
      <c r="L99" s="1" t="n">
        <f aca="false">IF(COUNTA(A99:C99,E99:G99,J99)&gt;0,ROW(),0)</f>
        <v>0</v>
      </c>
    </row>
    <row r="100" customFormat="false" ht="30" hidden="false" customHeight="true" outlineLevel="0" collapsed="false">
      <c r="A100" s="32"/>
      <c r="B100" s="32"/>
      <c r="C100" s="33"/>
      <c r="D100" s="10" t="str">
        <f aca="false">IF(COUNTA(A100:C100,E100:G100,J100)=0,"",IF(OR(A100="",AND(B100&lt;&gt;"Gasto",B100&lt;&gt;"Reserva",B100&lt;&gt;"Ahorro"),AND(NOT(ISNUMBER(C100)),NOT(AND(C100="",ISNUMBER(H100)))),AND(ISNUMBER(C100),C100&lt;0),AND(J100&lt;&gt;"",OR(NOT(ISNUMBER(J100)),J100&lt;0))),"REVISAR datos","Correcto"))</f>
        <v/>
      </c>
      <c r="E100" s="34"/>
      <c r="F100" s="34"/>
      <c r="G100" s="35"/>
      <c r="H100" s="23" t="str">
        <f aca="false">IF(AND(B100="Reserva",ISNUMBER(E100),E100&gt;=0,ISNUMBER(F100),F100&gt;=0,ISNUMBER(G100)),MAX(0,E100-F100)/MAX(1,(YEAR(G100)-YEAR(Resumen!$E$4))*12+MONTH(G100)-MONTH(Resumen!$E$4)),"n.a.")</f>
        <v>n.a.</v>
      </c>
      <c r="I100" s="23" t="n">
        <f aca="false">IF(D100="Correcto",IF(ISNUMBER(C100),C100,H100),0)</f>
        <v>0</v>
      </c>
      <c r="J100" s="34"/>
      <c r="K100" s="23" t="n">
        <f aca="false">IF(D100="Correcto",I100-N(J100),0)</f>
        <v>0</v>
      </c>
      <c r="L100" s="1" t="n">
        <f aca="false">IF(COUNTA(A100:C100,E100:G100,J100)&gt;0,ROW(),0)</f>
        <v>0</v>
      </c>
    </row>
    <row r="101" customFormat="false" ht="30" hidden="false" customHeight="true" outlineLevel="0" collapsed="false">
      <c r="A101" s="32"/>
      <c r="B101" s="32"/>
      <c r="C101" s="33"/>
      <c r="D101" s="10" t="str">
        <f aca="false">IF(COUNTA(A101:C101,E101:G101,J101)=0,"",IF(OR(A101="",AND(B101&lt;&gt;"Gasto",B101&lt;&gt;"Reserva",B101&lt;&gt;"Ahorro"),AND(NOT(ISNUMBER(C101)),NOT(AND(C101="",ISNUMBER(H101)))),AND(ISNUMBER(C101),C101&lt;0),AND(J101&lt;&gt;"",OR(NOT(ISNUMBER(J101)),J101&lt;0))),"REVISAR datos","Correcto"))</f>
        <v/>
      </c>
      <c r="E101" s="34"/>
      <c r="F101" s="34"/>
      <c r="G101" s="35"/>
      <c r="H101" s="23" t="str">
        <f aca="false">IF(AND(B101="Reserva",ISNUMBER(E101),E101&gt;=0,ISNUMBER(F101),F101&gt;=0,ISNUMBER(G101)),MAX(0,E101-F101)/MAX(1,(YEAR(G101)-YEAR(Resumen!$E$4))*12+MONTH(G101)-MONTH(Resumen!$E$4)),"n.a.")</f>
        <v>n.a.</v>
      </c>
      <c r="I101" s="23" t="n">
        <f aca="false">IF(D101="Correcto",IF(ISNUMBER(C101),C101,H101),0)</f>
        <v>0</v>
      </c>
      <c r="J101" s="34"/>
      <c r="K101" s="23" t="n">
        <f aca="false">IF(D101="Correcto",I101-N(J101),0)</f>
        <v>0</v>
      </c>
      <c r="L101" s="1" t="n">
        <f aca="false">IF(COUNTA(A101:C101,E101:G101,J101)&gt;0,ROW(),0)</f>
        <v>0</v>
      </c>
    </row>
    <row r="102" customFormat="false" ht="30" hidden="false" customHeight="true" outlineLevel="0" collapsed="false">
      <c r="A102" s="32"/>
      <c r="B102" s="32"/>
      <c r="C102" s="33"/>
      <c r="D102" s="10" t="str">
        <f aca="false">IF(COUNTA(A102:C102,E102:G102,J102)=0,"",IF(OR(A102="",AND(B102&lt;&gt;"Gasto",B102&lt;&gt;"Reserva",B102&lt;&gt;"Ahorro"),AND(NOT(ISNUMBER(C102)),NOT(AND(C102="",ISNUMBER(H102)))),AND(ISNUMBER(C102),C102&lt;0),AND(J102&lt;&gt;"",OR(NOT(ISNUMBER(J102)),J102&lt;0))),"REVISAR datos","Correcto"))</f>
        <v/>
      </c>
      <c r="E102" s="34"/>
      <c r="F102" s="34"/>
      <c r="G102" s="35"/>
      <c r="H102" s="23" t="str">
        <f aca="false">IF(AND(B102="Reserva",ISNUMBER(E102),E102&gt;=0,ISNUMBER(F102),F102&gt;=0,ISNUMBER(G102)),MAX(0,E102-F102)/MAX(1,(YEAR(G102)-YEAR(Resumen!$E$4))*12+MONTH(G102)-MONTH(Resumen!$E$4)),"n.a.")</f>
        <v>n.a.</v>
      </c>
      <c r="I102" s="23" t="n">
        <f aca="false">IF(D102="Correcto",IF(ISNUMBER(C102),C102,H102),0)</f>
        <v>0</v>
      </c>
      <c r="J102" s="34"/>
      <c r="K102" s="23" t="n">
        <f aca="false">IF(D102="Correcto",I102-N(J102),0)</f>
        <v>0</v>
      </c>
      <c r="L102" s="1" t="n">
        <f aca="false">IF(COUNTA(A102:C102,E102:G102,J102)&gt;0,ROW(),0)</f>
        <v>0</v>
      </c>
    </row>
    <row r="103" customFormat="false" ht="30" hidden="false" customHeight="true" outlineLevel="0" collapsed="false">
      <c r="A103" s="32"/>
      <c r="B103" s="32"/>
      <c r="C103" s="33"/>
      <c r="D103" s="10" t="str">
        <f aca="false">IF(COUNTA(A103:C103,E103:G103,J103)=0,"",IF(OR(A103="",AND(B103&lt;&gt;"Gasto",B103&lt;&gt;"Reserva",B103&lt;&gt;"Ahorro"),AND(NOT(ISNUMBER(C103)),NOT(AND(C103="",ISNUMBER(H103)))),AND(ISNUMBER(C103),C103&lt;0),AND(J103&lt;&gt;"",OR(NOT(ISNUMBER(J103)),J103&lt;0))),"REVISAR datos","Correcto"))</f>
        <v/>
      </c>
      <c r="E103" s="34"/>
      <c r="F103" s="34"/>
      <c r="G103" s="35"/>
      <c r="H103" s="23" t="str">
        <f aca="false">IF(AND(B103="Reserva",ISNUMBER(E103),E103&gt;=0,ISNUMBER(F103),F103&gt;=0,ISNUMBER(G103)),MAX(0,E103-F103)/MAX(1,(YEAR(G103)-YEAR(Resumen!$E$4))*12+MONTH(G103)-MONTH(Resumen!$E$4)),"n.a.")</f>
        <v>n.a.</v>
      </c>
      <c r="I103" s="23" t="n">
        <f aca="false">IF(D103="Correcto",IF(ISNUMBER(C103),C103,H103),0)</f>
        <v>0</v>
      </c>
      <c r="J103" s="34"/>
      <c r="K103" s="23" t="n">
        <f aca="false">IF(D103="Correcto",I103-N(J103),0)</f>
        <v>0</v>
      </c>
      <c r="L103" s="1" t="n">
        <f aca="false">IF(COUNTA(A103:C103,E103:G103,J103)&gt;0,ROW(),0)</f>
        <v>0</v>
      </c>
    </row>
    <row r="104" customFormat="false" ht="30" hidden="false" customHeight="true" outlineLevel="0" collapsed="false">
      <c r="A104" s="32"/>
      <c r="B104" s="32"/>
      <c r="C104" s="33"/>
      <c r="D104" s="10" t="str">
        <f aca="false">IF(COUNTA(A104:C104,E104:G104,J104)=0,"",IF(OR(A104="",AND(B104&lt;&gt;"Gasto",B104&lt;&gt;"Reserva",B104&lt;&gt;"Ahorro"),AND(NOT(ISNUMBER(C104)),NOT(AND(C104="",ISNUMBER(H104)))),AND(ISNUMBER(C104),C104&lt;0),AND(J104&lt;&gt;"",OR(NOT(ISNUMBER(J104)),J104&lt;0))),"REVISAR datos","Correcto"))</f>
        <v/>
      </c>
      <c r="E104" s="34"/>
      <c r="F104" s="34"/>
      <c r="G104" s="35"/>
      <c r="H104" s="23" t="str">
        <f aca="false">IF(AND(B104="Reserva",ISNUMBER(E104),E104&gt;=0,ISNUMBER(F104),F104&gt;=0,ISNUMBER(G104)),MAX(0,E104-F104)/MAX(1,(YEAR(G104)-YEAR(Resumen!$E$4))*12+MONTH(G104)-MONTH(Resumen!$E$4)),"n.a.")</f>
        <v>n.a.</v>
      </c>
      <c r="I104" s="23" t="n">
        <f aca="false">IF(D104="Correcto",IF(ISNUMBER(C104),C104,H104),0)</f>
        <v>0</v>
      </c>
      <c r="J104" s="34"/>
      <c r="K104" s="23" t="n">
        <f aca="false">IF(D104="Correcto",I104-N(J104),0)</f>
        <v>0</v>
      </c>
      <c r="L104" s="1" t="n">
        <f aca="false">IF(COUNTA(A104:C104,E104:G104,J104)&gt;0,ROW(),0)</f>
        <v>0</v>
      </c>
    </row>
    <row r="105" customFormat="false" ht="30" hidden="false" customHeight="true" outlineLevel="0" collapsed="false">
      <c r="A105" s="32"/>
      <c r="B105" s="32"/>
      <c r="C105" s="33"/>
      <c r="D105" s="10" t="str">
        <f aca="false">IF(COUNTA(A105:C105,E105:G105,J105)=0,"",IF(OR(A105="",AND(B105&lt;&gt;"Gasto",B105&lt;&gt;"Reserva",B105&lt;&gt;"Ahorro"),AND(NOT(ISNUMBER(C105)),NOT(AND(C105="",ISNUMBER(H105)))),AND(ISNUMBER(C105),C105&lt;0),AND(J105&lt;&gt;"",OR(NOT(ISNUMBER(J105)),J105&lt;0))),"REVISAR datos","Correcto"))</f>
        <v/>
      </c>
      <c r="E105" s="34"/>
      <c r="F105" s="34"/>
      <c r="G105" s="35"/>
      <c r="H105" s="23" t="str">
        <f aca="false">IF(AND(B105="Reserva",ISNUMBER(E105),E105&gt;=0,ISNUMBER(F105),F105&gt;=0,ISNUMBER(G105)),MAX(0,E105-F105)/MAX(1,(YEAR(G105)-YEAR(Resumen!$E$4))*12+MONTH(G105)-MONTH(Resumen!$E$4)),"n.a.")</f>
        <v>n.a.</v>
      </c>
      <c r="I105" s="23" t="n">
        <f aca="false">IF(D105="Correcto",IF(ISNUMBER(C105),C105,H105),0)</f>
        <v>0</v>
      </c>
      <c r="J105" s="34"/>
      <c r="K105" s="23" t="n">
        <f aca="false">IF(D105="Correcto",I105-N(J105),0)</f>
        <v>0</v>
      </c>
      <c r="L105" s="1" t="n">
        <f aca="false">IF(COUNTA(A105:C105,E105:G105,J105)&gt;0,ROW(),0)</f>
        <v>0</v>
      </c>
    </row>
    <row r="106" customFormat="false" ht="30" hidden="false" customHeight="true" outlineLevel="0" collapsed="false">
      <c r="A106" s="32"/>
      <c r="B106" s="32"/>
      <c r="C106" s="33"/>
      <c r="D106" s="10" t="str">
        <f aca="false">IF(COUNTA(A106:C106,E106:G106,J106)=0,"",IF(OR(A106="",AND(B106&lt;&gt;"Gasto",B106&lt;&gt;"Reserva",B106&lt;&gt;"Ahorro"),AND(NOT(ISNUMBER(C106)),NOT(AND(C106="",ISNUMBER(H106)))),AND(ISNUMBER(C106),C106&lt;0),AND(J106&lt;&gt;"",OR(NOT(ISNUMBER(J106)),J106&lt;0))),"REVISAR datos","Correcto"))</f>
        <v/>
      </c>
      <c r="E106" s="34"/>
      <c r="F106" s="34"/>
      <c r="G106" s="35"/>
      <c r="H106" s="23" t="str">
        <f aca="false">IF(AND(B106="Reserva",ISNUMBER(E106),E106&gt;=0,ISNUMBER(F106),F106&gt;=0,ISNUMBER(G106)),MAX(0,E106-F106)/MAX(1,(YEAR(G106)-YEAR(Resumen!$E$4))*12+MONTH(G106)-MONTH(Resumen!$E$4)),"n.a.")</f>
        <v>n.a.</v>
      </c>
      <c r="I106" s="23" t="n">
        <f aca="false">IF(D106="Correcto",IF(ISNUMBER(C106),C106,H106),0)</f>
        <v>0</v>
      </c>
      <c r="J106" s="34"/>
      <c r="K106" s="23" t="n">
        <f aca="false">IF(D106="Correcto",I106-N(J106),0)</f>
        <v>0</v>
      </c>
      <c r="L106" s="1" t="n">
        <f aca="false">IF(COUNTA(A106:C106,E106:G106,J106)&gt;0,ROW(),0)</f>
        <v>0</v>
      </c>
    </row>
    <row r="107" customFormat="false" ht="30" hidden="false" customHeight="true" outlineLevel="0" collapsed="false">
      <c r="A107" s="32"/>
      <c r="B107" s="32"/>
      <c r="C107" s="33"/>
      <c r="D107" s="10" t="str">
        <f aca="false">IF(COUNTA(A107:C107,E107:G107,J107)=0,"",IF(OR(A107="",AND(B107&lt;&gt;"Gasto",B107&lt;&gt;"Reserva",B107&lt;&gt;"Ahorro"),AND(NOT(ISNUMBER(C107)),NOT(AND(C107="",ISNUMBER(H107)))),AND(ISNUMBER(C107),C107&lt;0),AND(J107&lt;&gt;"",OR(NOT(ISNUMBER(J107)),J107&lt;0))),"REVISAR datos","Correcto"))</f>
        <v/>
      </c>
      <c r="E107" s="34"/>
      <c r="F107" s="34"/>
      <c r="G107" s="35"/>
      <c r="H107" s="23" t="str">
        <f aca="false">IF(AND(B107="Reserva",ISNUMBER(E107),E107&gt;=0,ISNUMBER(F107),F107&gt;=0,ISNUMBER(G107)),MAX(0,E107-F107)/MAX(1,(YEAR(G107)-YEAR(Resumen!$E$4))*12+MONTH(G107)-MONTH(Resumen!$E$4)),"n.a.")</f>
        <v>n.a.</v>
      </c>
      <c r="I107" s="23" t="n">
        <f aca="false">IF(D107="Correcto",IF(ISNUMBER(C107),C107,H107),0)</f>
        <v>0</v>
      </c>
      <c r="J107" s="34"/>
      <c r="K107" s="23" t="n">
        <f aca="false">IF(D107="Correcto",I107-N(J107),0)</f>
        <v>0</v>
      </c>
      <c r="L107" s="1" t="n">
        <f aca="false">IF(COUNTA(A107:C107,E107:G107,J107)&gt;0,ROW(),0)</f>
        <v>0</v>
      </c>
    </row>
    <row r="108" customFormat="false" ht="30" hidden="false" customHeight="true" outlineLevel="0" collapsed="false">
      <c r="A108" s="32"/>
      <c r="B108" s="32"/>
      <c r="C108" s="33"/>
      <c r="D108" s="10" t="str">
        <f aca="false">IF(COUNTA(A108:C108,E108:G108,J108)=0,"",IF(OR(A108="",AND(B108&lt;&gt;"Gasto",B108&lt;&gt;"Reserva",B108&lt;&gt;"Ahorro"),AND(NOT(ISNUMBER(C108)),NOT(AND(C108="",ISNUMBER(H108)))),AND(ISNUMBER(C108),C108&lt;0),AND(J108&lt;&gt;"",OR(NOT(ISNUMBER(J108)),J108&lt;0))),"REVISAR datos","Correcto"))</f>
        <v/>
      </c>
      <c r="E108" s="34"/>
      <c r="F108" s="34"/>
      <c r="G108" s="35"/>
      <c r="H108" s="23" t="str">
        <f aca="false">IF(AND(B108="Reserva",ISNUMBER(E108),E108&gt;=0,ISNUMBER(F108),F108&gt;=0,ISNUMBER(G108)),MAX(0,E108-F108)/MAX(1,(YEAR(G108)-YEAR(Resumen!$E$4))*12+MONTH(G108)-MONTH(Resumen!$E$4)),"n.a.")</f>
        <v>n.a.</v>
      </c>
      <c r="I108" s="23" t="n">
        <f aca="false">IF(D108="Correcto",IF(ISNUMBER(C108),C108,H108),0)</f>
        <v>0</v>
      </c>
      <c r="J108" s="34"/>
      <c r="K108" s="23" t="n">
        <f aca="false">IF(D108="Correcto",I108-N(J108),0)</f>
        <v>0</v>
      </c>
      <c r="L108" s="1" t="n">
        <f aca="false">IF(COUNTA(A108:C108,E108:G108,J108)&gt;0,ROW(),0)</f>
        <v>0</v>
      </c>
    </row>
    <row r="109" customFormat="false" ht="30" hidden="false" customHeight="true" outlineLevel="0" collapsed="false">
      <c r="A109" s="32"/>
      <c r="B109" s="32"/>
      <c r="C109" s="33"/>
      <c r="D109" s="10" t="str">
        <f aca="false">IF(COUNTA(A109:C109,E109:G109,J109)=0,"",IF(OR(A109="",AND(B109&lt;&gt;"Gasto",B109&lt;&gt;"Reserva",B109&lt;&gt;"Ahorro"),AND(NOT(ISNUMBER(C109)),NOT(AND(C109="",ISNUMBER(H109)))),AND(ISNUMBER(C109),C109&lt;0),AND(J109&lt;&gt;"",OR(NOT(ISNUMBER(J109)),J109&lt;0))),"REVISAR datos","Correcto"))</f>
        <v/>
      </c>
      <c r="E109" s="34"/>
      <c r="F109" s="34"/>
      <c r="G109" s="35"/>
      <c r="H109" s="23" t="str">
        <f aca="false">IF(AND(B109="Reserva",ISNUMBER(E109),E109&gt;=0,ISNUMBER(F109),F109&gt;=0,ISNUMBER(G109)),MAX(0,E109-F109)/MAX(1,(YEAR(G109)-YEAR(Resumen!$E$4))*12+MONTH(G109)-MONTH(Resumen!$E$4)),"n.a.")</f>
        <v>n.a.</v>
      </c>
      <c r="I109" s="23" t="n">
        <f aca="false">IF(D109="Correcto",IF(ISNUMBER(C109),C109,H109),0)</f>
        <v>0</v>
      </c>
      <c r="J109" s="34"/>
      <c r="K109" s="23" t="n">
        <f aca="false">IF(D109="Correcto",I109-N(J109),0)</f>
        <v>0</v>
      </c>
      <c r="L109" s="1" t="n">
        <f aca="false">IF(COUNTA(A109:C109,E109:G109,J109)&gt;0,ROW(),0)</f>
        <v>0</v>
      </c>
    </row>
    <row r="110" customFormat="false" ht="30" hidden="false" customHeight="true" outlineLevel="0" collapsed="false">
      <c r="A110" s="32"/>
      <c r="B110" s="32"/>
      <c r="C110" s="33"/>
      <c r="D110" s="10" t="str">
        <f aca="false">IF(COUNTA(A110:C110,E110:G110,J110)=0,"",IF(OR(A110="",AND(B110&lt;&gt;"Gasto",B110&lt;&gt;"Reserva",B110&lt;&gt;"Ahorro"),AND(NOT(ISNUMBER(C110)),NOT(AND(C110="",ISNUMBER(H110)))),AND(ISNUMBER(C110),C110&lt;0),AND(J110&lt;&gt;"",OR(NOT(ISNUMBER(J110)),J110&lt;0))),"REVISAR datos","Correcto"))</f>
        <v/>
      </c>
      <c r="E110" s="34"/>
      <c r="F110" s="34"/>
      <c r="G110" s="35"/>
      <c r="H110" s="23" t="str">
        <f aca="false">IF(AND(B110="Reserva",ISNUMBER(E110),E110&gt;=0,ISNUMBER(F110),F110&gt;=0,ISNUMBER(G110)),MAX(0,E110-F110)/MAX(1,(YEAR(G110)-YEAR(Resumen!$E$4))*12+MONTH(G110)-MONTH(Resumen!$E$4)),"n.a.")</f>
        <v>n.a.</v>
      </c>
      <c r="I110" s="23" t="n">
        <f aca="false">IF(D110="Correcto",IF(ISNUMBER(C110),C110,H110),0)</f>
        <v>0</v>
      </c>
      <c r="J110" s="34"/>
      <c r="K110" s="23" t="n">
        <f aca="false">IF(D110="Correcto",I110-N(J110),0)</f>
        <v>0</v>
      </c>
      <c r="L110" s="1" t="n">
        <f aca="false">IF(COUNTA(A110:C110,E110:G110,J110)&gt;0,ROW(),0)</f>
        <v>0</v>
      </c>
    </row>
    <row r="111" customFormat="false" ht="30" hidden="false" customHeight="true" outlineLevel="0" collapsed="false">
      <c r="A111" s="32"/>
      <c r="B111" s="32"/>
      <c r="C111" s="33"/>
      <c r="D111" s="10" t="str">
        <f aca="false">IF(COUNTA(A111:C111,E111:G111,J111)=0,"",IF(OR(A111="",AND(B111&lt;&gt;"Gasto",B111&lt;&gt;"Reserva",B111&lt;&gt;"Ahorro"),AND(NOT(ISNUMBER(C111)),NOT(AND(C111="",ISNUMBER(H111)))),AND(ISNUMBER(C111),C111&lt;0),AND(J111&lt;&gt;"",OR(NOT(ISNUMBER(J111)),J111&lt;0))),"REVISAR datos","Correcto"))</f>
        <v/>
      </c>
      <c r="E111" s="34"/>
      <c r="F111" s="34"/>
      <c r="G111" s="35"/>
      <c r="H111" s="23" t="str">
        <f aca="false">IF(AND(B111="Reserva",ISNUMBER(E111),E111&gt;=0,ISNUMBER(F111),F111&gt;=0,ISNUMBER(G111)),MAX(0,E111-F111)/MAX(1,(YEAR(G111)-YEAR(Resumen!$E$4))*12+MONTH(G111)-MONTH(Resumen!$E$4)),"n.a.")</f>
        <v>n.a.</v>
      </c>
      <c r="I111" s="23" t="n">
        <f aca="false">IF(D111="Correcto",IF(ISNUMBER(C111),C111,H111),0)</f>
        <v>0</v>
      </c>
      <c r="J111" s="34"/>
      <c r="K111" s="23" t="n">
        <f aca="false">IF(D111="Correcto",I111-N(J111),0)</f>
        <v>0</v>
      </c>
      <c r="L111" s="1" t="n">
        <f aca="false">IF(COUNTA(A111:C111,E111:G111,J111)&gt;0,ROW(),0)</f>
        <v>0</v>
      </c>
    </row>
    <row r="112" customFormat="false" ht="30" hidden="false" customHeight="true" outlineLevel="0" collapsed="false">
      <c r="A112" s="32"/>
      <c r="B112" s="32"/>
      <c r="C112" s="33"/>
      <c r="D112" s="10" t="str">
        <f aca="false">IF(COUNTA(A112:C112,E112:G112,J112)=0,"",IF(OR(A112="",AND(B112&lt;&gt;"Gasto",B112&lt;&gt;"Reserva",B112&lt;&gt;"Ahorro"),AND(NOT(ISNUMBER(C112)),NOT(AND(C112="",ISNUMBER(H112)))),AND(ISNUMBER(C112),C112&lt;0),AND(J112&lt;&gt;"",OR(NOT(ISNUMBER(J112)),J112&lt;0))),"REVISAR datos","Correcto"))</f>
        <v/>
      </c>
      <c r="E112" s="34"/>
      <c r="F112" s="34"/>
      <c r="G112" s="35"/>
      <c r="H112" s="23" t="str">
        <f aca="false">IF(AND(B112="Reserva",ISNUMBER(E112),E112&gt;=0,ISNUMBER(F112),F112&gt;=0,ISNUMBER(G112)),MAX(0,E112-F112)/MAX(1,(YEAR(G112)-YEAR(Resumen!$E$4))*12+MONTH(G112)-MONTH(Resumen!$E$4)),"n.a.")</f>
        <v>n.a.</v>
      </c>
      <c r="I112" s="23" t="n">
        <f aca="false">IF(D112="Correcto",IF(ISNUMBER(C112),C112,H112),0)</f>
        <v>0</v>
      </c>
      <c r="J112" s="34"/>
      <c r="K112" s="23" t="n">
        <f aca="false">IF(D112="Correcto",I112-N(J112),0)</f>
        <v>0</v>
      </c>
      <c r="L112" s="1" t="n">
        <f aca="false">IF(COUNTA(A112:C112,E112:G112,J112)&gt;0,ROW(),0)</f>
        <v>0</v>
      </c>
    </row>
    <row r="113" customFormat="false" ht="30" hidden="false" customHeight="true" outlineLevel="0" collapsed="false">
      <c r="A113" s="32"/>
      <c r="B113" s="32"/>
      <c r="C113" s="33"/>
      <c r="D113" s="10" t="str">
        <f aca="false">IF(COUNTA(A113:C113,E113:G113,J113)=0,"",IF(OR(A113="",AND(B113&lt;&gt;"Gasto",B113&lt;&gt;"Reserva",B113&lt;&gt;"Ahorro"),AND(NOT(ISNUMBER(C113)),NOT(AND(C113="",ISNUMBER(H113)))),AND(ISNUMBER(C113),C113&lt;0),AND(J113&lt;&gt;"",OR(NOT(ISNUMBER(J113)),J113&lt;0))),"REVISAR datos","Correcto"))</f>
        <v/>
      </c>
      <c r="E113" s="34"/>
      <c r="F113" s="34"/>
      <c r="G113" s="35"/>
      <c r="H113" s="23" t="str">
        <f aca="false">IF(AND(B113="Reserva",ISNUMBER(E113),E113&gt;=0,ISNUMBER(F113),F113&gt;=0,ISNUMBER(G113)),MAX(0,E113-F113)/MAX(1,(YEAR(G113)-YEAR(Resumen!$E$4))*12+MONTH(G113)-MONTH(Resumen!$E$4)),"n.a.")</f>
        <v>n.a.</v>
      </c>
      <c r="I113" s="23" t="n">
        <f aca="false">IF(D113="Correcto",IF(ISNUMBER(C113),C113,H113),0)</f>
        <v>0</v>
      </c>
      <c r="J113" s="34"/>
      <c r="K113" s="23" t="n">
        <f aca="false">IF(D113="Correcto",I113-N(J113),0)</f>
        <v>0</v>
      </c>
      <c r="L113" s="1" t="n">
        <f aca="false">IF(COUNTA(A113:C113,E113:G113,J113)&gt;0,ROW(),0)</f>
        <v>0</v>
      </c>
    </row>
    <row r="114" customFormat="false" ht="30" hidden="false" customHeight="true" outlineLevel="0" collapsed="false">
      <c r="A114" s="32"/>
      <c r="B114" s="32"/>
      <c r="C114" s="33"/>
      <c r="D114" s="10" t="str">
        <f aca="false">IF(COUNTA(A114:C114,E114:G114,J114)=0,"",IF(OR(A114="",AND(B114&lt;&gt;"Gasto",B114&lt;&gt;"Reserva",B114&lt;&gt;"Ahorro"),AND(NOT(ISNUMBER(C114)),NOT(AND(C114="",ISNUMBER(H114)))),AND(ISNUMBER(C114),C114&lt;0),AND(J114&lt;&gt;"",OR(NOT(ISNUMBER(J114)),J114&lt;0))),"REVISAR datos","Correcto"))</f>
        <v/>
      </c>
      <c r="E114" s="34"/>
      <c r="F114" s="34"/>
      <c r="G114" s="35"/>
      <c r="H114" s="23" t="str">
        <f aca="false">IF(AND(B114="Reserva",ISNUMBER(E114),E114&gt;=0,ISNUMBER(F114),F114&gt;=0,ISNUMBER(G114)),MAX(0,E114-F114)/MAX(1,(YEAR(G114)-YEAR(Resumen!$E$4))*12+MONTH(G114)-MONTH(Resumen!$E$4)),"n.a.")</f>
        <v>n.a.</v>
      </c>
      <c r="I114" s="23" t="n">
        <f aca="false">IF(D114="Correcto",IF(ISNUMBER(C114),C114,H114),0)</f>
        <v>0</v>
      </c>
      <c r="J114" s="34"/>
      <c r="K114" s="23" t="n">
        <f aca="false">IF(D114="Correcto",I114-N(J114),0)</f>
        <v>0</v>
      </c>
      <c r="L114" s="1" t="n">
        <f aca="false">IF(COUNTA(A114:C114,E114:G114,J114)&gt;0,ROW(),0)</f>
        <v>0</v>
      </c>
    </row>
    <row r="115" customFormat="false" ht="30" hidden="false" customHeight="true" outlineLevel="0" collapsed="false">
      <c r="A115" s="32"/>
      <c r="B115" s="32"/>
      <c r="C115" s="33"/>
      <c r="D115" s="10" t="str">
        <f aca="false">IF(COUNTA(A115:C115,E115:G115,J115)=0,"",IF(OR(A115="",AND(B115&lt;&gt;"Gasto",B115&lt;&gt;"Reserva",B115&lt;&gt;"Ahorro"),AND(NOT(ISNUMBER(C115)),NOT(AND(C115="",ISNUMBER(H115)))),AND(ISNUMBER(C115),C115&lt;0),AND(J115&lt;&gt;"",OR(NOT(ISNUMBER(J115)),J115&lt;0))),"REVISAR datos","Correcto"))</f>
        <v/>
      </c>
      <c r="E115" s="34"/>
      <c r="F115" s="34"/>
      <c r="G115" s="35"/>
      <c r="H115" s="23" t="str">
        <f aca="false">IF(AND(B115="Reserva",ISNUMBER(E115),E115&gt;=0,ISNUMBER(F115),F115&gt;=0,ISNUMBER(G115)),MAX(0,E115-F115)/MAX(1,(YEAR(G115)-YEAR(Resumen!$E$4))*12+MONTH(G115)-MONTH(Resumen!$E$4)),"n.a.")</f>
        <v>n.a.</v>
      </c>
      <c r="I115" s="23" t="n">
        <f aca="false">IF(D115="Correcto",IF(ISNUMBER(C115),C115,H115),0)</f>
        <v>0</v>
      </c>
      <c r="J115" s="34"/>
      <c r="K115" s="23" t="n">
        <f aca="false">IF(D115="Correcto",I115-N(J115),0)</f>
        <v>0</v>
      </c>
      <c r="L115" s="1" t="n">
        <f aca="false">IF(COUNTA(A115:C115,E115:G115,J115)&gt;0,ROW(),0)</f>
        <v>0</v>
      </c>
    </row>
    <row r="116" customFormat="false" ht="30" hidden="false" customHeight="true" outlineLevel="0" collapsed="false">
      <c r="A116" s="32"/>
      <c r="B116" s="32"/>
      <c r="C116" s="33"/>
      <c r="D116" s="10" t="str">
        <f aca="false">IF(COUNTA(A116:C116,E116:G116,J116)=0,"",IF(OR(A116="",AND(B116&lt;&gt;"Gasto",B116&lt;&gt;"Reserva",B116&lt;&gt;"Ahorro"),AND(NOT(ISNUMBER(C116)),NOT(AND(C116="",ISNUMBER(H116)))),AND(ISNUMBER(C116),C116&lt;0),AND(J116&lt;&gt;"",OR(NOT(ISNUMBER(J116)),J116&lt;0))),"REVISAR datos","Correcto"))</f>
        <v/>
      </c>
      <c r="E116" s="34"/>
      <c r="F116" s="34"/>
      <c r="G116" s="35"/>
      <c r="H116" s="23" t="str">
        <f aca="false">IF(AND(B116="Reserva",ISNUMBER(E116),E116&gt;=0,ISNUMBER(F116),F116&gt;=0,ISNUMBER(G116)),MAX(0,E116-F116)/MAX(1,(YEAR(G116)-YEAR(Resumen!$E$4))*12+MONTH(G116)-MONTH(Resumen!$E$4)),"n.a.")</f>
        <v>n.a.</v>
      </c>
      <c r="I116" s="23" t="n">
        <f aca="false">IF(D116="Correcto",IF(ISNUMBER(C116),C116,H116),0)</f>
        <v>0</v>
      </c>
      <c r="J116" s="34"/>
      <c r="K116" s="23" t="n">
        <f aca="false">IF(D116="Correcto",I116-N(J116),0)</f>
        <v>0</v>
      </c>
      <c r="L116" s="1" t="n">
        <f aca="false">IF(COUNTA(A116:C116,E116:G116,J116)&gt;0,ROW(),0)</f>
        <v>0</v>
      </c>
    </row>
    <row r="117" customFormat="false" ht="30" hidden="false" customHeight="true" outlineLevel="0" collapsed="false">
      <c r="A117" s="32"/>
      <c r="B117" s="32"/>
      <c r="C117" s="33"/>
      <c r="D117" s="10" t="str">
        <f aca="false">IF(COUNTA(A117:C117,E117:G117,J117)=0,"",IF(OR(A117="",AND(B117&lt;&gt;"Gasto",B117&lt;&gt;"Reserva",B117&lt;&gt;"Ahorro"),AND(NOT(ISNUMBER(C117)),NOT(AND(C117="",ISNUMBER(H117)))),AND(ISNUMBER(C117),C117&lt;0),AND(J117&lt;&gt;"",OR(NOT(ISNUMBER(J117)),J117&lt;0))),"REVISAR datos","Correcto"))</f>
        <v/>
      </c>
      <c r="E117" s="34"/>
      <c r="F117" s="34"/>
      <c r="G117" s="35"/>
      <c r="H117" s="23" t="str">
        <f aca="false">IF(AND(B117="Reserva",ISNUMBER(E117),E117&gt;=0,ISNUMBER(F117),F117&gt;=0,ISNUMBER(G117)),MAX(0,E117-F117)/MAX(1,(YEAR(G117)-YEAR(Resumen!$E$4))*12+MONTH(G117)-MONTH(Resumen!$E$4)),"n.a.")</f>
        <v>n.a.</v>
      </c>
      <c r="I117" s="23" t="n">
        <f aca="false">IF(D117="Correcto",IF(ISNUMBER(C117),C117,H117),0)</f>
        <v>0</v>
      </c>
      <c r="J117" s="34"/>
      <c r="K117" s="23" t="n">
        <f aca="false">IF(D117="Correcto",I117-N(J117),0)</f>
        <v>0</v>
      </c>
      <c r="L117" s="1" t="n">
        <f aca="false">IF(COUNTA(A117:C117,E117:G117,J117)&gt;0,ROW(),0)</f>
        <v>0</v>
      </c>
    </row>
    <row r="118" customFormat="false" ht="30" hidden="false" customHeight="true" outlineLevel="0" collapsed="false">
      <c r="A118" s="32"/>
      <c r="B118" s="32"/>
      <c r="C118" s="33"/>
      <c r="D118" s="10" t="str">
        <f aca="false">IF(COUNTA(A118:C118,E118:G118,J118)=0,"",IF(OR(A118="",AND(B118&lt;&gt;"Gasto",B118&lt;&gt;"Reserva",B118&lt;&gt;"Ahorro"),AND(NOT(ISNUMBER(C118)),NOT(AND(C118="",ISNUMBER(H118)))),AND(ISNUMBER(C118),C118&lt;0),AND(J118&lt;&gt;"",OR(NOT(ISNUMBER(J118)),J118&lt;0))),"REVISAR datos","Correcto"))</f>
        <v/>
      </c>
      <c r="E118" s="34"/>
      <c r="F118" s="34"/>
      <c r="G118" s="35"/>
      <c r="H118" s="23" t="str">
        <f aca="false">IF(AND(B118="Reserva",ISNUMBER(E118),E118&gt;=0,ISNUMBER(F118),F118&gt;=0,ISNUMBER(G118)),MAX(0,E118-F118)/MAX(1,(YEAR(G118)-YEAR(Resumen!$E$4))*12+MONTH(G118)-MONTH(Resumen!$E$4)),"n.a.")</f>
        <v>n.a.</v>
      </c>
      <c r="I118" s="23" t="n">
        <f aca="false">IF(D118="Correcto",IF(ISNUMBER(C118),C118,H118),0)</f>
        <v>0</v>
      </c>
      <c r="J118" s="34"/>
      <c r="K118" s="23" t="n">
        <f aca="false">IF(D118="Correcto",I118-N(J118),0)</f>
        <v>0</v>
      </c>
      <c r="L118" s="1" t="n">
        <f aca="false">IF(COUNTA(A118:C118,E118:G118,J118)&gt;0,ROW(),0)</f>
        <v>0</v>
      </c>
    </row>
    <row r="119" customFormat="false" ht="30" hidden="false" customHeight="true" outlineLevel="0" collapsed="false">
      <c r="A119" s="32"/>
      <c r="B119" s="32"/>
      <c r="C119" s="33"/>
      <c r="D119" s="10" t="str">
        <f aca="false">IF(COUNTA(A119:C119,E119:G119,J119)=0,"",IF(OR(A119="",AND(B119&lt;&gt;"Gasto",B119&lt;&gt;"Reserva",B119&lt;&gt;"Ahorro"),AND(NOT(ISNUMBER(C119)),NOT(AND(C119="",ISNUMBER(H119)))),AND(ISNUMBER(C119),C119&lt;0),AND(J119&lt;&gt;"",OR(NOT(ISNUMBER(J119)),J119&lt;0))),"REVISAR datos","Correcto"))</f>
        <v/>
      </c>
      <c r="E119" s="34"/>
      <c r="F119" s="34"/>
      <c r="G119" s="35"/>
      <c r="H119" s="23" t="str">
        <f aca="false">IF(AND(B119="Reserva",ISNUMBER(E119),E119&gt;=0,ISNUMBER(F119),F119&gt;=0,ISNUMBER(G119)),MAX(0,E119-F119)/MAX(1,(YEAR(G119)-YEAR(Resumen!$E$4))*12+MONTH(G119)-MONTH(Resumen!$E$4)),"n.a.")</f>
        <v>n.a.</v>
      </c>
      <c r="I119" s="23" t="n">
        <f aca="false">IF(D119="Correcto",IF(ISNUMBER(C119),C119,H119),0)</f>
        <v>0</v>
      </c>
      <c r="J119" s="34"/>
      <c r="K119" s="23" t="n">
        <f aca="false">IF(D119="Correcto",I119-N(J119),0)</f>
        <v>0</v>
      </c>
      <c r="L119" s="1" t="n">
        <f aca="false">IF(COUNTA(A119:C119,E119:G119,J119)&gt;0,ROW(),0)</f>
        <v>0</v>
      </c>
    </row>
    <row r="120" customFormat="false" ht="30" hidden="false" customHeight="true" outlineLevel="0" collapsed="false">
      <c r="A120" s="32"/>
      <c r="B120" s="32"/>
      <c r="C120" s="33"/>
      <c r="D120" s="10" t="str">
        <f aca="false">IF(COUNTA(A120:C120,E120:G120,J120)=0,"",IF(OR(A120="",AND(B120&lt;&gt;"Gasto",B120&lt;&gt;"Reserva",B120&lt;&gt;"Ahorro"),AND(NOT(ISNUMBER(C120)),NOT(AND(C120="",ISNUMBER(H120)))),AND(ISNUMBER(C120),C120&lt;0),AND(J120&lt;&gt;"",OR(NOT(ISNUMBER(J120)),J120&lt;0))),"REVISAR datos","Correcto"))</f>
        <v/>
      </c>
      <c r="E120" s="34"/>
      <c r="F120" s="34"/>
      <c r="G120" s="35"/>
      <c r="H120" s="23" t="str">
        <f aca="false">IF(AND(B120="Reserva",ISNUMBER(E120),E120&gt;=0,ISNUMBER(F120),F120&gt;=0,ISNUMBER(G120)),MAX(0,E120-F120)/MAX(1,(YEAR(G120)-YEAR(Resumen!$E$4))*12+MONTH(G120)-MONTH(Resumen!$E$4)),"n.a.")</f>
        <v>n.a.</v>
      </c>
      <c r="I120" s="23" t="n">
        <f aca="false">IF(D120="Correcto",IF(ISNUMBER(C120),C120,H120),0)</f>
        <v>0</v>
      </c>
      <c r="J120" s="34"/>
      <c r="K120" s="23" t="n">
        <f aca="false">IF(D120="Correcto",I120-N(J120),0)</f>
        <v>0</v>
      </c>
      <c r="L120" s="1" t="n">
        <f aca="false">IF(COUNTA(A120:C120,E120:G120,J120)&gt;0,ROW(),0)</f>
        <v>0</v>
      </c>
    </row>
    <row r="121" customFormat="false" ht="30" hidden="false" customHeight="true" outlineLevel="0" collapsed="false">
      <c r="A121" s="32"/>
      <c r="B121" s="32"/>
      <c r="C121" s="33"/>
      <c r="D121" s="10" t="str">
        <f aca="false">IF(COUNTA(A121:C121,E121:G121,J121)=0,"",IF(OR(A121="",AND(B121&lt;&gt;"Gasto",B121&lt;&gt;"Reserva",B121&lt;&gt;"Ahorro"),AND(NOT(ISNUMBER(C121)),NOT(AND(C121="",ISNUMBER(H121)))),AND(ISNUMBER(C121),C121&lt;0),AND(J121&lt;&gt;"",OR(NOT(ISNUMBER(J121)),J121&lt;0))),"REVISAR datos","Correcto"))</f>
        <v/>
      </c>
      <c r="E121" s="34"/>
      <c r="F121" s="34"/>
      <c r="G121" s="35"/>
      <c r="H121" s="23" t="str">
        <f aca="false">IF(AND(B121="Reserva",ISNUMBER(E121),E121&gt;=0,ISNUMBER(F121),F121&gt;=0,ISNUMBER(G121)),MAX(0,E121-F121)/MAX(1,(YEAR(G121)-YEAR(Resumen!$E$4))*12+MONTH(G121)-MONTH(Resumen!$E$4)),"n.a.")</f>
        <v>n.a.</v>
      </c>
      <c r="I121" s="23" t="n">
        <f aca="false">IF(D121="Correcto",IF(ISNUMBER(C121),C121,H121),0)</f>
        <v>0</v>
      </c>
      <c r="J121" s="34"/>
      <c r="K121" s="23" t="n">
        <f aca="false">IF(D121="Correcto",I121-N(J121),0)</f>
        <v>0</v>
      </c>
      <c r="L121" s="1" t="n">
        <f aca="false">IF(COUNTA(A121:C121,E121:G121,J121)&gt;0,ROW(),0)</f>
        <v>0</v>
      </c>
    </row>
    <row r="122" customFormat="false" ht="30" hidden="false" customHeight="true" outlineLevel="0" collapsed="false">
      <c r="A122" s="32"/>
      <c r="B122" s="32"/>
      <c r="C122" s="33"/>
      <c r="D122" s="10" t="str">
        <f aca="false">IF(COUNTA(A122:C122,E122:G122,J122)=0,"",IF(OR(A122="",AND(B122&lt;&gt;"Gasto",B122&lt;&gt;"Reserva",B122&lt;&gt;"Ahorro"),AND(NOT(ISNUMBER(C122)),NOT(AND(C122="",ISNUMBER(H122)))),AND(ISNUMBER(C122),C122&lt;0),AND(J122&lt;&gt;"",OR(NOT(ISNUMBER(J122)),J122&lt;0))),"REVISAR datos","Correcto"))</f>
        <v/>
      </c>
      <c r="E122" s="34"/>
      <c r="F122" s="34"/>
      <c r="G122" s="35"/>
      <c r="H122" s="23" t="str">
        <f aca="false">IF(AND(B122="Reserva",ISNUMBER(E122),E122&gt;=0,ISNUMBER(F122),F122&gt;=0,ISNUMBER(G122)),MAX(0,E122-F122)/MAX(1,(YEAR(G122)-YEAR(Resumen!$E$4))*12+MONTH(G122)-MONTH(Resumen!$E$4)),"n.a.")</f>
        <v>n.a.</v>
      </c>
      <c r="I122" s="23" t="n">
        <f aca="false">IF(D122="Correcto",IF(ISNUMBER(C122),C122,H122),0)</f>
        <v>0</v>
      </c>
      <c r="J122" s="34"/>
      <c r="K122" s="23" t="n">
        <f aca="false">IF(D122="Correcto",I122-N(J122),0)</f>
        <v>0</v>
      </c>
      <c r="L122" s="1" t="n">
        <f aca="false">IF(COUNTA(A122:C122,E122:G122,J122)&gt;0,ROW(),0)</f>
        <v>0</v>
      </c>
    </row>
    <row r="123" customFormat="false" ht="30" hidden="false" customHeight="true" outlineLevel="0" collapsed="false">
      <c r="A123" s="32"/>
      <c r="B123" s="32"/>
      <c r="C123" s="33"/>
      <c r="D123" s="10" t="str">
        <f aca="false">IF(COUNTA(A123:C123,E123:G123,J123)=0,"",IF(OR(A123="",AND(B123&lt;&gt;"Gasto",B123&lt;&gt;"Reserva",B123&lt;&gt;"Ahorro"),AND(NOT(ISNUMBER(C123)),NOT(AND(C123="",ISNUMBER(H123)))),AND(ISNUMBER(C123),C123&lt;0),AND(J123&lt;&gt;"",OR(NOT(ISNUMBER(J123)),J123&lt;0))),"REVISAR datos","Correcto"))</f>
        <v/>
      </c>
      <c r="E123" s="34"/>
      <c r="F123" s="34"/>
      <c r="G123" s="35"/>
      <c r="H123" s="23" t="str">
        <f aca="false">IF(AND(B123="Reserva",ISNUMBER(E123),E123&gt;=0,ISNUMBER(F123),F123&gt;=0,ISNUMBER(G123)),MAX(0,E123-F123)/MAX(1,(YEAR(G123)-YEAR(Resumen!$E$4))*12+MONTH(G123)-MONTH(Resumen!$E$4)),"n.a.")</f>
        <v>n.a.</v>
      </c>
      <c r="I123" s="23" t="n">
        <f aca="false">IF(D123="Correcto",IF(ISNUMBER(C123),C123,H123),0)</f>
        <v>0</v>
      </c>
      <c r="J123" s="34"/>
      <c r="K123" s="23" t="n">
        <f aca="false">IF(D123="Correcto",I123-N(J123),0)</f>
        <v>0</v>
      </c>
      <c r="L123" s="1" t="n">
        <f aca="false">IF(COUNTA(A123:C123,E123:G123,J123)&gt;0,ROW(),0)</f>
        <v>0</v>
      </c>
    </row>
    <row r="124" customFormat="false" ht="30" hidden="false" customHeight="true" outlineLevel="0" collapsed="false">
      <c r="A124" s="32"/>
      <c r="B124" s="32"/>
      <c r="C124" s="33"/>
      <c r="D124" s="10" t="str">
        <f aca="false">IF(COUNTA(A124:C124,E124:G124,J124)=0,"",IF(OR(A124="",AND(B124&lt;&gt;"Gasto",B124&lt;&gt;"Reserva",B124&lt;&gt;"Ahorro"),AND(NOT(ISNUMBER(C124)),NOT(AND(C124="",ISNUMBER(H124)))),AND(ISNUMBER(C124),C124&lt;0),AND(J124&lt;&gt;"",OR(NOT(ISNUMBER(J124)),J124&lt;0))),"REVISAR datos","Correcto"))</f>
        <v/>
      </c>
      <c r="E124" s="34"/>
      <c r="F124" s="34"/>
      <c r="G124" s="35"/>
      <c r="H124" s="23" t="str">
        <f aca="false">IF(AND(B124="Reserva",ISNUMBER(E124),E124&gt;=0,ISNUMBER(F124),F124&gt;=0,ISNUMBER(G124)),MAX(0,E124-F124)/MAX(1,(YEAR(G124)-YEAR(Resumen!$E$4))*12+MONTH(G124)-MONTH(Resumen!$E$4)),"n.a.")</f>
        <v>n.a.</v>
      </c>
      <c r="I124" s="23" t="n">
        <f aca="false">IF(D124="Correcto",IF(ISNUMBER(C124),C124,H124),0)</f>
        <v>0</v>
      </c>
      <c r="J124" s="34"/>
      <c r="K124" s="23" t="n">
        <f aca="false">IF(D124="Correcto",I124-N(J124),0)</f>
        <v>0</v>
      </c>
      <c r="L124" s="1" t="n">
        <f aca="false">IF(COUNTA(A124:C124,E124:G124,J124)&gt;0,ROW(),0)</f>
        <v>0</v>
      </c>
    </row>
    <row r="125" customFormat="false" ht="30" hidden="false" customHeight="true" outlineLevel="0" collapsed="false">
      <c r="A125" s="32"/>
      <c r="B125" s="32"/>
      <c r="C125" s="33"/>
      <c r="D125" s="10" t="str">
        <f aca="false">IF(COUNTA(A125:C125,E125:G125,J125)=0,"",IF(OR(A125="",AND(B125&lt;&gt;"Gasto",B125&lt;&gt;"Reserva",B125&lt;&gt;"Ahorro"),AND(NOT(ISNUMBER(C125)),NOT(AND(C125="",ISNUMBER(H125)))),AND(ISNUMBER(C125),C125&lt;0),AND(J125&lt;&gt;"",OR(NOT(ISNUMBER(J125)),J125&lt;0))),"REVISAR datos","Correcto"))</f>
        <v/>
      </c>
      <c r="E125" s="34"/>
      <c r="F125" s="34"/>
      <c r="G125" s="35"/>
      <c r="H125" s="23" t="str">
        <f aca="false">IF(AND(B125="Reserva",ISNUMBER(E125),E125&gt;=0,ISNUMBER(F125),F125&gt;=0,ISNUMBER(G125)),MAX(0,E125-F125)/MAX(1,(YEAR(G125)-YEAR(Resumen!$E$4))*12+MONTH(G125)-MONTH(Resumen!$E$4)),"n.a.")</f>
        <v>n.a.</v>
      </c>
      <c r="I125" s="23" t="n">
        <f aca="false">IF(D125="Correcto",IF(ISNUMBER(C125),C125,H125),0)</f>
        <v>0</v>
      </c>
      <c r="J125" s="34"/>
      <c r="K125" s="23" t="n">
        <f aca="false">IF(D125="Correcto",I125-N(J125),0)</f>
        <v>0</v>
      </c>
      <c r="L125" s="1" t="n">
        <f aca="false">IF(COUNTA(A125:C125,E125:G125,J125)&gt;0,ROW(),0)</f>
        <v>0</v>
      </c>
    </row>
    <row r="126" customFormat="false" ht="30" hidden="false" customHeight="true" outlineLevel="0" collapsed="false">
      <c r="A126" s="32"/>
      <c r="B126" s="32"/>
      <c r="C126" s="33"/>
      <c r="D126" s="10" t="str">
        <f aca="false">IF(COUNTA(A126:C126,E126:G126,J126)=0,"",IF(OR(A126="",AND(B126&lt;&gt;"Gasto",B126&lt;&gt;"Reserva",B126&lt;&gt;"Ahorro"),AND(NOT(ISNUMBER(C126)),NOT(AND(C126="",ISNUMBER(H126)))),AND(ISNUMBER(C126),C126&lt;0),AND(J126&lt;&gt;"",OR(NOT(ISNUMBER(J126)),J126&lt;0))),"REVISAR datos","Correcto"))</f>
        <v/>
      </c>
      <c r="E126" s="34"/>
      <c r="F126" s="34"/>
      <c r="G126" s="35"/>
      <c r="H126" s="23" t="str">
        <f aca="false">IF(AND(B126="Reserva",ISNUMBER(E126),E126&gt;=0,ISNUMBER(F126),F126&gt;=0,ISNUMBER(G126)),MAX(0,E126-F126)/MAX(1,(YEAR(G126)-YEAR(Resumen!$E$4))*12+MONTH(G126)-MONTH(Resumen!$E$4)),"n.a.")</f>
        <v>n.a.</v>
      </c>
      <c r="I126" s="23" t="n">
        <f aca="false">IF(D126="Correcto",IF(ISNUMBER(C126),C126,H126),0)</f>
        <v>0</v>
      </c>
      <c r="J126" s="34"/>
      <c r="K126" s="23" t="n">
        <f aca="false">IF(D126="Correcto",I126-N(J126),0)</f>
        <v>0</v>
      </c>
      <c r="L126" s="1" t="n">
        <f aca="false">IF(COUNTA(A126:C126,E126:G126,J126)&gt;0,ROW(),0)</f>
        <v>0</v>
      </c>
    </row>
    <row r="127" customFormat="false" ht="30" hidden="false" customHeight="true" outlineLevel="0" collapsed="false">
      <c r="A127" s="32"/>
      <c r="B127" s="32"/>
      <c r="C127" s="33"/>
      <c r="D127" s="10" t="str">
        <f aca="false">IF(COUNTA(A127:C127,E127:G127,J127)=0,"",IF(OR(A127="",AND(B127&lt;&gt;"Gasto",B127&lt;&gt;"Reserva",B127&lt;&gt;"Ahorro"),AND(NOT(ISNUMBER(C127)),NOT(AND(C127="",ISNUMBER(H127)))),AND(ISNUMBER(C127),C127&lt;0),AND(J127&lt;&gt;"",OR(NOT(ISNUMBER(J127)),J127&lt;0))),"REVISAR datos","Correcto"))</f>
        <v/>
      </c>
      <c r="E127" s="34"/>
      <c r="F127" s="34"/>
      <c r="G127" s="35"/>
      <c r="H127" s="23" t="str">
        <f aca="false">IF(AND(B127="Reserva",ISNUMBER(E127),E127&gt;=0,ISNUMBER(F127),F127&gt;=0,ISNUMBER(G127)),MAX(0,E127-F127)/MAX(1,(YEAR(G127)-YEAR(Resumen!$E$4))*12+MONTH(G127)-MONTH(Resumen!$E$4)),"n.a.")</f>
        <v>n.a.</v>
      </c>
      <c r="I127" s="23" t="n">
        <f aca="false">IF(D127="Correcto",IF(ISNUMBER(C127),C127,H127),0)</f>
        <v>0</v>
      </c>
      <c r="J127" s="34"/>
      <c r="K127" s="23" t="n">
        <f aca="false">IF(D127="Correcto",I127-N(J127),0)</f>
        <v>0</v>
      </c>
      <c r="L127" s="1" t="n">
        <f aca="false">IF(COUNTA(A127:C127,E127:G127,J127)&gt;0,ROW(),0)</f>
        <v>0</v>
      </c>
    </row>
    <row r="128" customFormat="false" ht="30" hidden="false" customHeight="true" outlineLevel="0" collapsed="false">
      <c r="A128" s="32"/>
      <c r="B128" s="32"/>
      <c r="C128" s="33"/>
      <c r="D128" s="10" t="str">
        <f aca="false">IF(COUNTA(A128:C128,E128:G128,J128)=0,"",IF(OR(A128="",AND(B128&lt;&gt;"Gasto",B128&lt;&gt;"Reserva",B128&lt;&gt;"Ahorro"),AND(NOT(ISNUMBER(C128)),NOT(AND(C128="",ISNUMBER(H128)))),AND(ISNUMBER(C128),C128&lt;0),AND(J128&lt;&gt;"",OR(NOT(ISNUMBER(J128)),J128&lt;0))),"REVISAR datos","Correcto"))</f>
        <v/>
      </c>
      <c r="E128" s="34"/>
      <c r="F128" s="34"/>
      <c r="G128" s="35"/>
      <c r="H128" s="23" t="str">
        <f aca="false">IF(AND(B128="Reserva",ISNUMBER(E128),E128&gt;=0,ISNUMBER(F128),F128&gt;=0,ISNUMBER(G128)),MAX(0,E128-F128)/MAX(1,(YEAR(G128)-YEAR(Resumen!$E$4))*12+MONTH(G128)-MONTH(Resumen!$E$4)),"n.a.")</f>
        <v>n.a.</v>
      </c>
      <c r="I128" s="23" t="n">
        <f aca="false">IF(D128="Correcto",IF(ISNUMBER(C128),C128,H128),0)</f>
        <v>0</v>
      </c>
      <c r="J128" s="34"/>
      <c r="K128" s="23" t="n">
        <f aca="false">IF(D128="Correcto",I128-N(J128),0)</f>
        <v>0</v>
      </c>
      <c r="L128" s="1" t="n">
        <f aca="false">IF(COUNTA(A128:C128,E128:G128,J128)&gt;0,ROW(),0)</f>
        <v>0</v>
      </c>
    </row>
    <row r="129" customFormat="false" ht="30" hidden="false" customHeight="true" outlineLevel="0" collapsed="false">
      <c r="A129" s="32"/>
      <c r="B129" s="32"/>
      <c r="C129" s="33"/>
      <c r="D129" s="10" t="str">
        <f aca="false">IF(COUNTA(A129:C129,E129:G129,J129)=0,"",IF(OR(A129="",AND(B129&lt;&gt;"Gasto",B129&lt;&gt;"Reserva",B129&lt;&gt;"Ahorro"),AND(NOT(ISNUMBER(C129)),NOT(AND(C129="",ISNUMBER(H129)))),AND(ISNUMBER(C129),C129&lt;0),AND(J129&lt;&gt;"",OR(NOT(ISNUMBER(J129)),J129&lt;0))),"REVISAR datos","Correcto"))</f>
        <v/>
      </c>
      <c r="E129" s="34"/>
      <c r="F129" s="34"/>
      <c r="G129" s="35"/>
      <c r="H129" s="23" t="str">
        <f aca="false">IF(AND(B129="Reserva",ISNUMBER(E129),E129&gt;=0,ISNUMBER(F129),F129&gt;=0,ISNUMBER(G129)),MAX(0,E129-F129)/MAX(1,(YEAR(G129)-YEAR(Resumen!$E$4))*12+MONTH(G129)-MONTH(Resumen!$E$4)),"n.a.")</f>
        <v>n.a.</v>
      </c>
      <c r="I129" s="23" t="n">
        <f aca="false">IF(D129="Correcto",IF(ISNUMBER(C129),C129,H129),0)</f>
        <v>0</v>
      </c>
      <c r="J129" s="34"/>
      <c r="K129" s="23" t="n">
        <f aca="false">IF(D129="Correcto",I129-N(J129),0)</f>
        <v>0</v>
      </c>
      <c r="L129" s="1" t="n">
        <f aca="false">IF(COUNTA(A129:C129,E129:G129,J129)&gt;0,ROW(),0)</f>
        <v>0</v>
      </c>
    </row>
    <row r="130" customFormat="false" ht="30" hidden="false" customHeight="true" outlineLevel="0" collapsed="false">
      <c r="A130" s="32"/>
      <c r="B130" s="32"/>
      <c r="C130" s="33"/>
      <c r="D130" s="10" t="str">
        <f aca="false">IF(COUNTA(A130:C130,E130:G130,J130)=0,"",IF(OR(A130="",AND(B130&lt;&gt;"Gasto",B130&lt;&gt;"Reserva",B130&lt;&gt;"Ahorro"),AND(NOT(ISNUMBER(C130)),NOT(AND(C130="",ISNUMBER(H130)))),AND(ISNUMBER(C130),C130&lt;0),AND(J130&lt;&gt;"",OR(NOT(ISNUMBER(J130)),J130&lt;0))),"REVISAR datos","Correcto"))</f>
        <v/>
      </c>
      <c r="E130" s="34"/>
      <c r="F130" s="34"/>
      <c r="G130" s="35"/>
      <c r="H130" s="23" t="str">
        <f aca="false">IF(AND(B130="Reserva",ISNUMBER(E130),E130&gt;=0,ISNUMBER(F130),F130&gt;=0,ISNUMBER(G130)),MAX(0,E130-F130)/MAX(1,(YEAR(G130)-YEAR(Resumen!$E$4))*12+MONTH(G130)-MONTH(Resumen!$E$4)),"n.a.")</f>
        <v>n.a.</v>
      </c>
      <c r="I130" s="23" t="n">
        <f aca="false">IF(D130="Correcto",IF(ISNUMBER(C130),C130,H130),0)</f>
        <v>0</v>
      </c>
      <c r="J130" s="34"/>
      <c r="K130" s="23" t="n">
        <f aca="false">IF(D130="Correcto",I130-N(J130),0)</f>
        <v>0</v>
      </c>
      <c r="L130" s="1" t="n">
        <f aca="false">IF(COUNTA(A130:C130,E130:G130,J130)&gt;0,ROW(),0)</f>
        <v>0</v>
      </c>
    </row>
    <row r="131" customFormat="false" ht="30" hidden="false" customHeight="true" outlineLevel="0" collapsed="false">
      <c r="A131" s="32"/>
      <c r="B131" s="32"/>
      <c r="C131" s="33"/>
      <c r="D131" s="10" t="str">
        <f aca="false">IF(COUNTA(A131:C131,E131:G131,J131)=0,"",IF(OR(A131="",AND(B131&lt;&gt;"Gasto",B131&lt;&gt;"Reserva",B131&lt;&gt;"Ahorro"),AND(NOT(ISNUMBER(C131)),NOT(AND(C131="",ISNUMBER(H131)))),AND(ISNUMBER(C131),C131&lt;0),AND(J131&lt;&gt;"",OR(NOT(ISNUMBER(J131)),J131&lt;0))),"REVISAR datos","Correcto"))</f>
        <v/>
      </c>
      <c r="E131" s="34"/>
      <c r="F131" s="34"/>
      <c r="G131" s="35"/>
      <c r="H131" s="23" t="str">
        <f aca="false">IF(AND(B131="Reserva",ISNUMBER(E131),E131&gt;=0,ISNUMBER(F131),F131&gt;=0,ISNUMBER(G131)),MAX(0,E131-F131)/MAX(1,(YEAR(G131)-YEAR(Resumen!$E$4))*12+MONTH(G131)-MONTH(Resumen!$E$4)),"n.a.")</f>
        <v>n.a.</v>
      </c>
      <c r="I131" s="23" t="n">
        <f aca="false">IF(D131="Correcto",IF(ISNUMBER(C131),C131,H131),0)</f>
        <v>0</v>
      </c>
      <c r="J131" s="34"/>
      <c r="K131" s="23" t="n">
        <f aca="false">IF(D131="Correcto",I131-N(J131),0)</f>
        <v>0</v>
      </c>
      <c r="L131" s="1" t="n">
        <f aca="false">IF(COUNTA(A131:C131,E131:G131,J131)&gt;0,ROW(),0)</f>
        <v>0</v>
      </c>
    </row>
    <row r="132" customFormat="false" ht="30" hidden="false" customHeight="true" outlineLevel="0" collapsed="false">
      <c r="A132" s="32"/>
      <c r="B132" s="32"/>
      <c r="C132" s="33"/>
      <c r="D132" s="10" t="str">
        <f aca="false">IF(COUNTA(A132:C132,E132:G132,J132)=0,"",IF(OR(A132="",AND(B132&lt;&gt;"Gasto",B132&lt;&gt;"Reserva",B132&lt;&gt;"Ahorro"),AND(NOT(ISNUMBER(C132)),NOT(AND(C132="",ISNUMBER(H132)))),AND(ISNUMBER(C132),C132&lt;0),AND(J132&lt;&gt;"",OR(NOT(ISNUMBER(J132)),J132&lt;0))),"REVISAR datos","Correcto"))</f>
        <v/>
      </c>
      <c r="E132" s="34"/>
      <c r="F132" s="34"/>
      <c r="G132" s="35"/>
      <c r="H132" s="23" t="str">
        <f aca="false">IF(AND(B132="Reserva",ISNUMBER(E132),E132&gt;=0,ISNUMBER(F132),F132&gt;=0,ISNUMBER(G132)),MAX(0,E132-F132)/MAX(1,(YEAR(G132)-YEAR(Resumen!$E$4))*12+MONTH(G132)-MONTH(Resumen!$E$4)),"n.a.")</f>
        <v>n.a.</v>
      </c>
      <c r="I132" s="23" t="n">
        <f aca="false">IF(D132="Correcto",IF(ISNUMBER(C132),C132,H132),0)</f>
        <v>0</v>
      </c>
      <c r="J132" s="34"/>
      <c r="K132" s="23" t="n">
        <f aca="false">IF(D132="Correcto",I132-N(J132),0)</f>
        <v>0</v>
      </c>
      <c r="L132" s="1" t="n">
        <f aca="false">IF(COUNTA(A132:C132,E132:G132,J132)&gt;0,ROW(),0)</f>
        <v>0</v>
      </c>
    </row>
    <row r="133" customFormat="false" ht="30" hidden="false" customHeight="true" outlineLevel="0" collapsed="false">
      <c r="A133" s="32"/>
      <c r="B133" s="32"/>
      <c r="C133" s="33"/>
      <c r="D133" s="10" t="str">
        <f aca="false">IF(COUNTA(A133:C133,E133:G133,J133)=0,"",IF(OR(A133="",AND(B133&lt;&gt;"Gasto",B133&lt;&gt;"Reserva",B133&lt;&gt;"Ahorro"),AND(NOT(ISNUMBER(C133)),NOT(AND(C133="",ISNUMBER(H133)))),AND(ISNUMBER(C133),C133&lt;0),AND(J133&lt;&gt;"",OR(NOT(ISNUMBER(J133)),J133&lt;0))),"REVISAR datos","Correcto"))</f>
        <v/>
      </c>
      <c r="E133" s="34"/>
      <c r="F133" s="34"/>
      <c r="G133" s="35"/>
      <c r="H133" s="23" t="str">
        <f aca="false">IF(AND(B133="Reserva",ISNUMBER(E133),E133&gt;=0,ISNUMBER(F133),F133&gt;=0,ISNUMBER(G133)),MAX(0,E133-F133)/MAX(1,(YEAR(G133)-YEAR(Resumen!$E$4))*12+MONTH(G133)-MONTH(Resumen!$E$4)),"n.a.")</f>
        <v>n.a.</v>
      </c>
      <c r="I133" s="23" t="n">
        <f aca="false">IF(D133="Correcto",IF(ISNUMBER(C133),C133,H133),0)</f>
        <v>0</v>
      </c>
      <c r="J133" s="34"/>
      <c r="K133" s="23" t="n">
        <f aca="false">IF(D133="Correcto",I133-N(J133),0)</f>
        <v>0</v>
      </c>
      <c r="L133" s="1" t="n">
        <f aca="false">IF(COUNTA(A133:C133,E133:G133,J133)&gt;0,ROW(),0)</f>
        <v>0</v>
      </c>
    </row>
    <row r="134" customFormat="false" ht="30" hidden="false" customHeight="true" outlineLevel="0" collapsed="false">
      <c r="A134" s="32"/>
      <c r="B134" s="32"/>
      <c r="C134" s="33"/>
      <c r="D134" s="10" t="str">
        <f aca="false">IF(COUNTA(A134:C134,E134:G134,J134)=0,"",IF(OR(A134="",AND(B134&lt;&gt;"Gasto",B134&lt;&gt;"Reserva",B134&lt;&gt;"Ahorro"),AND(NOT(ISNUMBER(C134)),NOT(AND(C134="",ISNUMBER(H134)))),AND(ISNUMBER(C134),C134&lt;0),AND(J134&lt;&gt;"",OR(NOT(ISNUMBER(J134)),J134&lt;0))),"REVISAR datos","Correcto"))</f>
        <v/>
      </c>
      <c r="E134" s="34"/>
      <c r="F134" s="34"/>
      <c r="G134" s="35"/>
      <c r="H134" s="23" t="str">
        <f aca="false">IF(AND(B134="Reserva",ISNUMBER(E134),E134&gt;=0,ISNUMBER(F134),F134&gt;=0,ISNUMBER(G134)),MAX(0,E134-F134)/MAX(1,(YEAR(G134)-YEAR(Resumen!$E$4))*12+MONTH(G134)-MONTH(Resumen!$E$4)),"n.a.")</f>
        <v>n.a.</v>
      </c>
      <c r="I134" s="23" t="n">
        <f aca="false">IF(D134="Correcto",IF(ISNUMBER(C134),C134,H134),0)</f>
        <v>0</v>
      </c>
      <c r="J134" s="34"/>
      <c r="K134" s="23" t="n">
        <f aca="false">IF(D134="Correcto",I134-N(J134),0)</f>
        <v>0</v>
      </c>
      <c r="L134" s="1" t="n">
        <f aca="false">IF(COUNTA(A134:C134,E134:G134,J134)&gt;0,ROW(),0)</f>
        <v>0</v>
      </c>
    </row>
    <row r="135" customFormat="false" ht="30" hidden="false" customHeight="true" outlineLevel="0" collapsed="false">
      <c r="A135" s="32"/>
      <c r="B135" s="32"/>
      <c r="C135" s="33"/>
      <c r="D135" s="10" t="str">
        <f aca="false">IF(COUNTA(A135:C135,E135:G135,J135)=0,"",IF(OR(A135="",AND(B135&lt;&gt;"Gasto",B135&lt;&gt;"Reserva",B135&lt;&gt;"Ahorro"),AND(NOT(ISNUMBER(C135)),NOT(AND(C135="",ISNUMBER(H135)))),AND(ISNUMBER(C135),C135&lt;0),AND(J135&lt;&gt;"",OR(NOT(ISNUMBER(J135)),J135&lt;0))),"REVISAR datos","Correcto"))</f>
        <v/>
      </c>
      <c r="E135" s="34"/>
      <c r="F135" s="34"/>
      <c r="G135" s="35"/>
      <c r="H135" s="23" t="str">
        <f aca="false">IF(AND(B135="Reserva",ISNUMBER(E135),E135&gt;=0,ISNUMBER(F135),F135&gt;=0,ISNUMBER(G135)),MAX(0,E135-F135)/MAX(1,(YEAR(G135)-YEAR(Resumen!$E$4))*12+MONTH(G135)-MONTH(Resumen!$E$4)),"n.a.")</f>
        <v>n.a.</v>
      </c>
      <c r="I135" s="23" t="n">
        <f aca="false">IF(D135="Correcto",IF(ISNUMBER(C135),C135,H135),0)</f>
        <v>0</v>
      </c>
      <c r="J135" s="34"/>
      <c r="K135" s="23" t="n">
        <f aca="false">IF(D135="Correcto",I135-N(J135),0)</f>
        <v>0</v>
      </c>
      <c r="L135" s="1" t="n">
        <f aca="false">IF(COUNTA(A135:C135,E135:G135,J135)&gt;0,ROW(),0)</f>
        <v>0</v>
      </c>
    </row>
    <row r="136" customFormat="false" ht="30" hidden="false" customHeight="true" outlineLevel="0" collapsed="false">
      <c r="A136" s="32"/>
      <c r="B136" s="32"/>
      <c r="C136" s="33"/>
      <c r="D136" s="10" t="str">
        <f aca="false">IF(COUNTA(A136:C136,E136:G136,J136)=0,"",IF(OR(A136="",AND(B136&lt;&gt;"Gasto",B136&lt;&gt;"Reserva",B136&lt;&gt;"Ahorro"),AND(NOT(ISNUMBER(C136)),NOT(AND(C136="",ISNUMBER(H136)))),AND(ISNUMBER(C136),C136&lt;0),AND(J136&lt;&gt;"",OR(NOT(ISNUMBER(J136)),J136&lt;0))),"REVISAR datos","Correcto"))</f>
        <v/>
      </c>
      <c r="E136" s="34"/>
      <c r="F136" s="34"/>
      <c r="G136" s="35"/>
      <c r="H136" s="23" t="str">
        <f aca="false">IF(AND(B136="Reserva",ISNUMBER(E136),E136&gt;=0,ISNUMBER(F136),F136&gt;=0,ISNUMBER(G136)),MAX(0,E136-F136)/MAX(1,(YEAR(G136)-YEAR(Resumen!$E$4))*12+MONTH(G136)-MONTH(Resumen!$E$4)),"n.a.")</f>
        <v>n.a.</v>
      </c>
      <c r="I136" s="23" t="n">
        <f aca="false">IF(D136="Correcto",IF(ISNUMBER(C136),C136,H136),0)</f>
        <v>0</v>
      </c>
      <c r="J136" s="34"/>
      <c r="K136" s="23" t="n">
        <f aca="false">IF(D136="Correcto",I136-N(J136),0)</f>
        <v>0</v>
      </c>
      <c r="L136" s="1" t="n">
        <f aca="false">IF(COUNTA(A136:C136,E136:G136,J136)&gt;0,ROW(),0)</f>
        <v>0</v>
      </c>
    </row>
    <row r="137" customFormat="false" ht="30" hidden="false" customHeight="true" outlineLevel="0" collapsed="false">
      <c r="A137" s="32"/>
      <c r="B137" s="32"/>
      <c r="C137" s="33"/>
      <c r="D137" s="10" t="str">
        <f aca="false">IF(COUNTA(A137:C137,E137:G137,J137)=0,"",IF(OR(A137="",AND(B137&lt;&gt;"Gasto",B137&lt;&gt;"Reserva",B137&lt;&gt;"Ahorro"),AND(NOT(ISNUMBER(C137)),NOT(AND(C137="",ISNUMBER(H137)))),AND(ISNUMBER(C137),C137&lt;0),AND(J137&lt;&gt;"",OR(NOT(ISNUMBER(J137)),J137&lt;0))),"REVISAR datos","Correcto"))</f>
        <v/>
      </c>
      <c r="E137" s="34"/>
      <c r="F137" s="34"/>
      <c r="G137" s="35"/>
      <c r="H137" s="23" t="str">
        <f aca="false">IF(AND(B137="Reserva",ISNUMBER(E137),E137&gt;=0,ISNUMBER(F137),F137&gt;=0,ISNUMBER(G137)),MAX(0,E137-F137)/MAX(1,(YEAR(G137)-YEAR(Resumen!$E$4))*12+MONTH(G137)-MONTH(Resumen!$E$4)),"n.a.")</f>
        <v>n.a.</v>
      </c>
      <c r="I137" s="23" t="n">
        <f aca="false">IF(D137="Correcto",IF(ISNUMBER(C137),C137,H137),0)</f>
        <v>0</v>
      </c>
      <c r="J137" s="34"/>
      <c r="K137" s="23" t="n">
        <f aca="false">IF(D137="Correcto",I137-N(J137),0)</f>
        <v>0</v>
      </c>
      <c r="L137" s="1" t="n">
        <f aca="false">IF(COUNTA(A137:C137,E137:G137,J137)&gt;0,ROW(),0)</f>
        <v>0</v>
      </c>
    </row>
    <row r="138" customFormat="false" ht="30" hidden="false" customHeight="true" outlineLevel="0" collapsed="false">
      <c r="A138" s="32"/>
      <c r="B138" s="32"/>
      <c r="C138" s="33"/>
      <c r="D138" s="10" t="str">
        <f aca="false">IF(COUNTA(A138:C138,E138:G138,J138)=0,"",IF(OR(A138="",AND(B138&lt;&gt;"Gasto",B138&lt;&gt;"Reserva",B138&lt;&gt;"Ahorro"),AND(NOT(ISNUMBER(C138)),NOT(AND(C138="",ISNUMBER(H138)))),AND(ISNUMBER(C138),C138&lt;0),AND(J138&lt;&gt;"",OR(NOT(ISNUMBER(J138)),J138&lt;0))),"REVISAR datos","Correcto"))</f>
        <v/>
      </c>
      <c r="E138" s="34"/>
      <c r="F138" s="34"/>
      <c r="G138" s="35"/>
      <c r="H138" s="23" t="str">
        <f aca="false">IF(AND(B138="Reserva",ISNUMBER(E138),E138&gt;=0,ISNUMBER(F138),F138&gt;=0,ISNUMBER(G138)),MAX(0,E138-F138)/MAX(1,(YEAR(G138)-YEAR(Resumen!$E$4))*12+MONTH(G138)-MONTH(Resumen!$E$4)),"n.a.")</f>
        <v>n.a.</v>
      </c>
      <c r="I138" s="23" t="n">
        <f aca="false">IF(D138="Correcto",IF(ISNUMBER(C138),C138,H138),0)</f>
        <v>0</v>
      </c>
      <c r="J138" s="34"/>
      <c r="K138" s="23" t="n">
        <f aca="false">IF(D138="Correcto",I138-N(J138),0)</f>
        <v>0</v>
      </c>
      <c r="L138" s="1" t="n">
        <f aca="false">IF(COUNTA(A138:C138,E138:G138,J138)&gt;0,ROW(),0)</f>
        <v>0</v>
      </c>
    </row>
    <row r="139" customFormat="false" ht="30" hidden="false" customHeight="true" outlineLevel="0" collapsed="false">
      <c r="A139" s="32"/>
      <c r="B139" s="32"/>
      <c r="C139" s="33"/>
      <c r="D139" s="10" t="str">
        <f aca="false">IF(COUNTA(A139:C139,E139:G139,J139)=0,"",IF(OR(A139="",AND(B139&lt;&gt;"Gasto",B139&lt;&gt;"Reserva",B139&lt;&gt;"Ahorro"),AND(NOT(ISNUMBER(C139)),NOT(AND(C139="",ISNUMBER(H139)))),AND(ISNUMBER(C139),C139&lt;0),AND(J139&lt;&gt;"",OR(NOT(ISNUMBER(J139)),J139&lt;0))),"REVISAR datos","Correcto"))</f>
        <v/>
      </c>
      <c r="E139" s="34"/>
      <c r="F139" s="34"/>
      <c r="G139" s="35"/>
      <c r="H139" s="23" t="str">
        <f aca="false">IF(AND(B139="Reserva",ISNUMBER(E139),E139&gt;=0,ISNUMBER(F139),F139&gt;=0,ISNUMBER(G139)),MAX(0,E139-F139)/MAX(1,(YEAR(G139)-YEAR(Resumen!$E$4))*12+MONTH(G139)-MONTH(Resumen!$E$4)),"n.a.")</f>
        <v>n.a.</v>
      </c>
      <c r="I139" s="23" t="n">
        <f aca="false">IF(D139="Correcto",IF(ISNUMBER(C139),C139,H139),0)</f>
        <v>0</v>
      </c>
      <c r="J139" s="34"/>
      <c r="K139" s="23" t="n">
        <f aca="false">IF(D139="Correcto",I139-N(J139),0)</f>
        <v>0</v>
      </c>
      <c r="L139" s="1" t="n">
        <f aca="false">IF(COUNTA(A139:C139,E139:G139,J139)&gt;0,ROW(),0)</f>
        <v>0</v>
      </c>
    </row>
    <row r="140" customFormat="false" ht="30" hidden="false" customHeight="true" outlineLevel="0" collapsed="false">
      <c r="A140" s="32"/>
      <c r="B140" s="32"/>
      <c r="C140" s="33"/>
      <c r="D140" s="10" t="str">
        <f aca="false">IF(COUNTA(A140:C140,E140:G140,J140)=0,"",IF(OR(A140="",AND(B140&lt;&gt;"Gasto",B140&lt;&gt;"Reserva",B140&lt;&gt;"Ahorro"),AND(NOT(ISNUMBER(C140)),NOT(AND(C140="",ISNUMBER(H140)))),AND(ISNUMBER(C140),C140&lt;0),AND(J140&lt;&gt;"",OR(NOT(ISNUMBER(J140)),J140&lt;0))),"REVISAR datos","Correcto"))</f>
        <v/>
      </c>
      <c r="E140" s="34"/>
      <c r="F140" s="34"/>
      <c r="G140" s="35"/>
      <c r="H140" s="23" t="str">
        <f aca="false">IF(AND(B140="Reserva",ISNUMBER(E140),E140&gt;=0,ISNUMBER(F140),F140&gt;=0,ISNUMBER(G140)),MAX(0,E140-F140)/MAX(1,(YEAR(G140)-YEAR(Resumen!$E$4))*12+MONTH(G140)-MONTH(Resumen!$E$4)),"n.a.")</f>
        <v>n.a.</v>
      </c>
      <c r="I140" s="23" t="n">
        <f aca="false">IF(D140="Correcto",IF(ISNUMBER(C140),C140,H140),0)</f>
        <v>0</v>
      </c>
      <c r="J140" s="34"/>
      <c r="K140" s="23" t="n">
        <f aca="false">IF(D140="Correcto",I140-N(J140),0)</f>
        <v>0</v>
      </c>
      <c r="L140" s="1" t="n">
        <f aca="false">IF(COUNTA(A140:C140,E140:G140,J140)&gt;0,ROW(),0)</f>
        <v>0</v>
      </c>
    </row>
    <row r="141" customFormat="false" ht="30" hidden="false" customHeight="true" outlineLevel="0" collapsed="false">
      <c r="A141" s="32"/>
      <c r="B141" s="32"/>
      <c r="C141" s="33"/>
      <c r="D141" s="10" t="str">
        <f aca="false">IF(COUNTA(A141:C141,E141:G141,J141)=0,"",IF(OR(A141="",AND(B141&lt;&gt;"Gasto",B141&lt;&gt;"Reserva",B141&lt;&gt;"Ahorro"),AND(NOT(ISNUMBER(C141)),NOT(AND(C141="",ISNUMBER(H141)))),AND(ISNUMBER(C141),C141&lt;0),AND(J141&lt;&gt;"",OR(NOT(ISNUMBER(J141)),J141&lt;0))),"REVISAR datos","Correcto"))</f>
        <v/>
      </c>
      <c r="E141" s="34"/>
      <c r="F141" s="34"/>
      <c r="G141" s="35"/>
      <c r="H141" s="23" t="str">
        <f aca="false">IF(AND(B141="Reserva",ISNUMBER(E141),E141&gt;=0,ISNUMBER(F141),F141&gt;=0,ISNUMBER(G141)),MAX(0,E141-F141)/MAX(1,(YEAR(G141)-YEAR(Resumen!$E$4))*12+MONTH(G141)-MONTH(Resumen!$E$4)),"n.a.")</f>
        <v>n.a.</v>
      </c>
      <c r="I141" s="23" t="n">
        <f aca="false">IF(D141="Correcto",IF(ISNUMBER(C141),C141,H141),0)</f>
        <v>0</v>
      </c>
      <c r="J141" s="34"/>
      <c r="K141" s="23" t="n">
        <f aca="false">IF(D141="Correcto",I141-N(J141),0)</f>
        <v>0</v>
      </c>
      <c r="L141" s="1" t="n">
        <f aca="false">IF(COUNTA(A141:C141,E141:G141,J141)&gt;0,ROW(),0)</f>
        <v>0</v>
      </c>
    </row>
    <row r="142" customFormat="false" ht="30" hidden="false" customHeight="true" outlineLevel="0" collapsed="false">
      <c r="A142" s="32"/>
      <c r="B142" s="32"/>
      <c r="C142" s="33"/>
      <c r="D142" s="10" t="str">
        <f aca="false">IF(COUNTA(A142:C142,E142:G142,J142)=0,"",IF(OR(A142="",AND(B142&lt;&gt;"Gasto",B142&lt;&gt;"Reserva",B142&lt;&gt;"Ahorro"),AND(NOT(ISNUMBER(C142)),NOT(AND(C142="",ISNUMBER(H142)))),AND(ISNUMBER(C142),C142&lt;0),AND(J142&lt;&gt;"",OR(NOT(ISNUMBER(J142)),J142&lt;0))),"REVISAR datos","Correcto"))</f>
        <v/>
      </c>
      <c r="E142" s="34"/>
      <c r="F142" s="34"/>
      <c r="G142" s="35"/>
      <c r="H142" s="23" t="str">
        <f aca="false">IF(AND(B142="Reserva",ISNUMBER(E142),E142&gt;=0,ISNUMBER(F142),F142&gt;=0,ISNUMBER(G142)),MAX(0,E142-F142)/MAX(1,(YEAR(G142)-YEAR(Resumen!$E$4))*12+MONTH(G142)-MONTH(Resumen!$E$4)),"n.a.")</f>
        <v>n.a.</v>
      </c>
      <c r="I142" s="23" t="n">
        <f aca="false">IF(D142="Correcto",IF(ISNUMBER(C142),C142,H142),0)</f>
        <v>0</v>
      </c>
      <c r="J142" s="34"/>
      <c r="K142" s="23" t="n">
        <f aca="false">IF(D142="Correcto",I142-N(J142),0)</f>
        <v>0</v>
      </c>
      <c r="L142" s="1" t="n">
        <f aca="false">IF(COUNTA(A142:C142,E142:G142,J142)&gt;0,ROW(),0)</f>
        <v>0</v>
      </c>
    </row>
    <row r="143" customFormat="false" ht="30" hidden="false" customHeight="true" outlineLevel="0" collapsed="false">
      <c r="A143" s="32"/>
      <c r="B143" s="32"/>
      <c r="C143" s="33"/>
      <c r="D143" s="10" t="str">
        <f aca="false">IF(COUNTA(A143:C143,E143:G143,J143)=0,"",IF(OR(A143="",AND(B143&lt;&gt;"Gasto",B143&lt;&gt;"Reserva",B143&lt;&gt;"Ahorro"),AND(NOT(ISNUMBER(C143)),NOT(AND(C143="",ISNUMBER(H143)))),AND(ISNUMBER(C143),C143&lt;0),AND(J143&lt;&gt;"",OR(NOT(ISNUMBER(J143)),J143&lt;0))),"REVISAR datos","Correcto"))</f>
        <v/>
      </c>
      <c r="E143" s="34"/>
      <c r="F143" s="34"/>
      <c r="G143" s="35"/>
      <c r="H143" s="23" t="str">
        <f aca="false">IF(AND(B143="Reserva",ISNUMBER(E143),E143&gt;=0,ISNUMBER(F143),F143&gt;=0,ISNUMBER(G143)),MAX(0,E143-F143)/MAX(1,(YEAR(G143)-YEAR(Resumen!$E$4))*12+MONTH(G143)-MONTH(Resumen!$E$4)),"n.a.")</f>
        <v>n.a.</v>
      </c>
      <c r="I143" s="23" t="n">
        <f aca="false">IF(D143="Correcto",IF(ISNUMBER(C143),C143,H143),0)</f>
        <v>0</v>
      </c>
      <c r="J143" s="34"/>
      <c r="K143" s="23" t="n">
        <f aca="false">IF(D143="Correcto",I143-N(J143),0)</f>
        <v>0</v>
      </c>
      <c r="L143" s="1" t="n">
        <f aca="false">IF(COUNTA(A143:C143,E143:G143,J143)&gt;0,ROW(),0)</f>
        <v>0</v>
      </c>
    </row>
    <row r="144" customFormat="false" ht="30" hidden="false" customHeight="true" outlineLevel="0" collapsed="false">
      <c r="A144" s="32"/>
      <c r="B144" s="32"/>
      <c r="C144" s="33"/>
      <c r="D144" s="10" t="str">
        <f aca="false">IF(COUNTA(A144:C144,E144:G144,J144)=0,"",IF(OR(A144="",AND(B144&lt;&gt;"Gasto",B144&lt;&gt;"Reserva",B144&lt;&gt;"Ahorro"),AND(NOT(ISNUMBER(C144)),NOT(AND(C144="",ISNUMBER(H144)))),AND(ISNUMBER(C144),C144&lt;0),AND(J144&lt;&gt;"",OR(NOT(ISNUMBER(J144)),J144&lt;0))),"REVISAR datos","Correcto"))</f>
        <v/>
      </c>
      <c r="E144" s="34"/>
      <c r="F144" s="34"/>
      <c r="G144" s="35"/>
      <c r="H144" s="23" t="str">
        <f aca="false">IF(AND(B144="Reserva",ISNUMBER(E144),E144&gt;=0,ISNUMBER(F144),F144&gt;=0,ISNUMBER(G144)),MAX(0,E144-F144)/MAX(1,(YEAR(G144)-YEAR(Resumen!$E$4))*12+MONTH(G144)-MONTH(Resumen!$E$4)),"n.a.")</f>
        <v>n.a.</v>
      </c>
      <c r="I144" s="23" t="n">
        <f aca="false">IF(D144="Correcto",IF(ISNUMBER(C144),C144,H144),0)</f>
        <v>0</v>
      </c>
      <c r="J144" s="34"/>
      <c r="K144" s="23" t="n">
        <f aca="false">IF(D144="Correcto",I144-N(J144),0)</f>
        <v>0</v>
      </c>
      <c r="L144" s="1" t="n">
        <f aca="false">IF(COUNTA(A144:C144,E144:G144,J144)&gt;0,ROW(),0)</f>
        <v>0</v>
      </c>
    </row>
    <row r="145" customFormat="false" ht="30" hidden="false" customHeight="true" outlineLevel="0" collapsed="false">
      <c r="A145" s="32"/>
      <c r="B145" s="32"/>
      <c r="C145" s="33"/>
      <c r="D145" s="10" t="str">
        <f aca="false">IF(COUNTA(A145:C145,E145:G145,J145)=0,"",IF(OR(A145="",AND(B145&lt;&gt;"Gasto",B145&lt;&gt;"Reserva",B145&lt;&gt;"Ahorro"),AND(NOT(ISNUMBER(C145)),NOT(AND(C145="",ISNUMBER(H145)))),AND(ISNUMBER(C145),C145&lt;0),AND(J145&lt;&gt;"",OR(NOT(ISNUMBER(J145)),J145&lt;0))),"REVISAR datos","Correcto"))</f>
        <v/>
      </c>
      <c r="E145" s="34"/>
      <c r="F145" s="34"/>
      <c r="G145" s="35"/>
      <c r="H145" s="23" t="str">
        <f aca="false">IF(AND(B145="Reserva",ISNUMBER(E145),E145&gt;=0,ISNUMBER(F145),F145&gt;=0,ISNUMBER(G145)),MAX(0,E145-F145)/MAX(1,(YEAR(G145)-YEAR(Resumen!$E$4))*12+MONTH(G145)-MONTH(Resumen!$E$4)),"n.a.")</f>
        <v>n.a.</v>
      </c>
      <c r="I145" s="23" t="n">
        <f aca="false">IF(D145="Correcto",IF(ISNUMBER(C145),C145,H145),0)</f>
        <v>0</v>
      </c>
      <c r="J145" s="34"/>
      <c r="K145" s="23" t="n">
        <f aca="false">IF(D145="Correcto",I145-N(J145),0)</f>
        <v>0</v>
      </c>
      <c r="L145" s="1" t="n">
        <f aca="false">IF(COUNTA(A145:C145,E145:G145,J145)&gt;0,ROW(),0)</f>
        <v>0</v>
      </c>
    </row>
    <row r="146" customFormat="false" ht="30" hidden="false" customHeight="true" outlineLevel="0" collapsed="false">
      <c r="A146" s="32"/>
      <c r="B146" s="32"/>
      <c r="C146" s="33"/>
      <c r="D146" s="10" t="str">
        <f aca="false">IF(COUNTA(A146:C146,E146:G146,J146)=0,"",IF(OR(A146="",AND(B146&lt;&gt;"Gasto",B146&lt;&gt;"Reserva",B146&lt;&gt;"Ahorro"),AND(NOT(ISNUMBER(C146)),NOT(AND(C146="",ISNUMBER(H146)))),AND(ISNUMBER(C146),C146&lt;0),AND(J146&lt;&gt;"",OR(NOT(ISNUMBER(J146)),J146&lt;0))),"REVISAR datos","Correcto"))</f>
        <v/>
      </c>
      <c r="E146" s="34"/>
      <c r="F146" s="34"/>
      <c r="G146" s="35"/>
      <c r="H146" s="23" t="str">
        <f aca="false">IF(AND(B146="Reserva",ISNUMBER(E146),E146&gt;=0,ISNUMBER(F146),F146&gt;=0,ISNUMBER(G146)),MAX(0,E146-F146)/MAX(1,(YEAR(G146)-YEAR(Resumen!$E$4))*12+MONTH(G146)-MONTH(Resumen!$E$4)),"n.a.")</f>
        <v>n.a.</v>
      </c>
      <c r="I146" s="23" t="n">
        <f aca="false">IF(D146="Correcto",IF(ISNUMBER(C146),C146,H146),0)</f>
        <v>0</v>
      </c>
      <c r="J146" s="34"/>
      <c r="K146" s="23" t="n">
        <f aca="false">IF(D146="Correcto",I146-N(J146),0)</f>
        <v>0</v>
      </c>
      <c r="L146" s="1" t="n">
        <f aca="false">IF(COUNTA(A146:C146,E146:G146,J146)&gt;0,ROW(),0)</f>
        <v>0</v>
      </c>
    </row>
    <row r="147" customFormat="false" ht="30" hidden="false" customHeight="true" outlineLevel="0" collapsed="false">
      <c r="A147" s="32"/>
      <c r="B147" s="32"/>
      <c r="C147" s="33"/>
      <c r="D147" s="10" t="str">
        <f aca="false">IF(COUNTA(A147:C147,E147:G147,J147)=0,"",IF(OR(A147="",AND(B147&lt;&gt;"Gasto",B147&lt;&gt;"Reserva",B147&lt;&gt;"Ahorro"),AND(NOT(ISNUMBER(C147)),NOT(AND(C147="",ISNUMBER(H147)))),AND(ISNUMBER(C147),C147&lt;0),AND(J147&lt;&gt;"",OR(NOT(ISNUMBER(J147)),J147&lt;0))),"REVISAR datos","Correcto"))</f>
        <v/>
      </c>
      <c r="E147" s="34"/>
      <c r="F147" s="34"/>
      <c r="G147" s="35"/>
      <c r="H147" s="23" t="str">
        <f aca="false">IF(AND(B147="Reserva",ISNUMBER(E147),E147&gt;=0,ISNUMBER(F147),F147&gt;=0,ISNUMBER(G147)),MAX(0,E147-F147)/MAX(1,(YEAR(G147)-YEAR(Resumen!$E$4))*12+MONTH(G147)-MONTH(Resumen!$E$4)),"n.a.")</f>
        <v>n.a.</v>
      </c>
      <c r="I147" s="23" t="n">
        <f aca="false">IF(D147="Correcto",IF(ISNUMBER(C147),C147,H147),0)</f>
        <v>0</v>
      </c>
      <c r="J147" s="34"/>
      <c r="K147" s="23" t="n">
        <f aca="false">IF(D147="Correcto",I147-N(J147),0)</f>
        <v>0</v>
      </c>
      <c r="L147" s="1" t="n">
        <f aca="false">IF(COUNTA(A147:C147,E147:G147,J147)&gt;0,ROW(),0)</f>
        <v>0</v>
      </c>
    </row>
    <row r="148" customFormat="false" ht="30" hidden="false" customHeight="true" outlineLevel="0" collapsed="false">
      <c r="A148" s="32"/>
      <c r="B148" s="32"/>
      <c r="C148" s="33"/>
      <c r="D148" s="10" t="str">
        <f aca="false">IF(COUNTA(A148:C148,E148:G148,J148)=0,"",IF(OR(A148="",AND(B148&lt;&gt;"Gasto",B148&lt;&gt;"Reserva",B148&lt;&gt;"Ahorro"),AND(NOT(ISNUMBER(C148)),NOT(AND(C148="",ISNUMBER(H148)))),AND(ISNUMBER(C148),C148&lt;0),AND(J148&lt;&gt;"",OR(NOT(ISNUMBER(J148)),J148&lt;0))),"REVISAR datos","Correcto"))</f>
        <v/>
      </c>
      <c r="E148" s="34"/>
      <c r="F148" s="34"/>
      <c r="G148" s="35"/>
      <c r="H148" s="23" t="str">
        <f aca="false">IF(AND(B148="Reserva",ISNUMBER(E148),E148&gt;=0,ISNUMBER(F148),F148&gt;=0,ISNUMBER(G148)),MAX(0,E148-F148)/MAX(1,(YEAR(G148)-YEAR(Resumen!$E$4))*12+MONTH(G148)-MONTH(Resumen!$E$4)),"n.a.")</f>
        <v>n.a.</v>
      </c>
      <c r="I148" s="23" t="n">
        <f aca="false">IF(D148="Correcto",IF(ISNUMBER(C148),C148,H148),0)</f>
        <v>0</v>
      </c>
      <c r="J148" s="34"/>
      <c r="K148" s="23" t="n">
        <f aca="false">IF(D148="Correcto",I148-N(J148),0)</f>
        <v>0</v>
      </c>
      <c r="L148" s="1" t="n">
        <f aca="false">IF(COUNTA(A148:C148,E148:G148,J148)&gt;0,ROW(),0)</f>
        <v>0</v>
      </c>
    </row>
    <row r="149" customFormat="false" ht="30" hidden="false" customHeight="true" outlineLevel="0" collapsed="false">
      <c r="A149" s="32"/>
      <c r="B149" s="32"/>
      <c r="C149" s="33"/>
      <c r="D149" s="10" t="str">
        <f aca="false">IF(COUNTA(A149:C149,E149:G149,J149)=0,"",IF(OR(A149="",AND(B149&lt;&gt;"Gasto",B149&lt;&gt;"Reserva",B149&lt;&gt;"Ahorro"),AND(NOT(ISNUMBER(C149)),NOT(AND(C149="",ISNUMBER(H149)))),AND(ISNUMBER(C149),C149&lt;0),AND(J149&lt;&gt;"",OR(NOT(ISNUMBER(J149)),J149&lt;0))),"REVISAR datos","Correcto"))</f>
        <v/>
      </c>
      <c r="E149" s="34"/>
      <c r="F149" s="34"/>
      <c r="G149" s="35"/>
      <c r="H149" s="23" t="str">
        <f aca="false">IF(AND(B149="Reserva",ISNUMBER(E149),E149&gt;=0,ISNUMBER(F149),F149&gt;=0,ISNUMBER(G149)),MAX(0,E149-F149)/MAX(1,(YEAR(G149)-YEAR(Resumen!$E$4))*12+MONTH(G149)-MONTH(Resumen!$E$4)),"n.a.")</f>
        <v>n.a.</v>
      </c>
      <c r="I149" s="23" t="n">
        <f aca="false">IF(D149="Correcto",IF(ISNUMBER(C149),C149,H149),0)</f>
        <v>0</v>
      </c>
      <c r="J149" s="34"/>
      <c r="K149" s="23" t="n">
        <f aca="false">IF(D149="Correcto",I149-N(J149),0)</f>
        <v>0</v>
      </c>
      <c r="L149" s="1" t="n">
        <f aca="false">IF(COUNTA(A149:C149,E149:G149,J149)&gt;0,ROW(),0)</f>
        <v>0</v>
      </c>
    </row>
    <row r="150" customFormat="false" ht="30" hidden="false" customHeight="true" outlineLevel="0" collapsed="false">
      <c r="A150" s="32"/>
      <c r="B150" s="32"/>
      <c r="C150" s="33"/>
      <c r="D150" s="10" t="str">
        <f aca="false">IF(COUNTA(A150:C150,E150:G150,J150)=0,"",IF(OR(A150="",AND(B150&lt;&gt;"Gasto",B150&lt;&gt;"Reserva",B150&lt;&gt;"Ahorro"),AND(NOT(ISNUMBER(C150)),NOT(AND(C150="",ISNUMBER(H150)))),AND(ISNUMBER(C150),C150&lt;0),AND(J150&lt;&gt;"",OR(NOT(ISNUMBER(J150)),J150&lt;0))),"REVISAR datos","Correcto"))</f>
        <v/>
      </c>
      <c r="E150" s="34"/>
      <c r="F150" s="34"/>
      <c r="G150" s="35"/>
      <c r="H150" s="23" t="str">
        <f aca="false">IF(AND(B150="Reserva",ISNUMBER(E150),E150&gt;=0,ISNUMBER(F150),F150&gt;=0,ISNUMBER(G150)),MAX(0,E150-F150)/MAX(1,(YEAR(G150)-YEAR(Resumen!$E$4))*12+MONTH(G150)-MONTH(Resumen!$E$4)),"n.a.")</f>
        <v>n.a.</v>
      </c>
      <c r="I150" s="23" t="n">
        <f aca="false">IF(D150="Correcto",IF(ISNUMBER(C150),C150,H150),0)</f>
        <v>0</v>
      </c>
      <c r="J150" s="34"/>
      <c r="K150" s="23" t="n">
        <f aca="false">IF(D150="Correcto",I150-N(J150),0)</f>
        <v>0</v>
      </c>
      <c r="L150" s="1" t="n">
        <f aca="false">IF(COUNTA(A150:C150,E150:G150,J150)&gt;0,ROW(),0)</f>
        <v>0</v>
      </c>
    </row>
    <row r="151" customFormat="false" ht="30" hidden="false" customHeight="true" outlineLevel="0" collapsed="false">
      <c r="A151" s="32"/>
      <c r="B151" s="32"/>
      <c r="C151" s="33"/>
      <c r="D151" s="10" t="str">
        <f aca="false">IF(COUNTA(A151:C151,E151:G151,J151)=0,"",IF(OR(A151="",AND(B151&lt;&gt;"Gasto",B151&lt;&gt;"Reserva",B151&lt;&gt;"Ahorro"),AND(NOT(ISNUMBER(C151)),NOT(AND(C151="",ISNUMBER(H151)))),AND(ISNUMBER(C151),C151&lt;0),AND(J151&lt;&gt;"",OR(NOT(ISNUMBER(J151)),J151&lt;0))),"REVISAR datos","Correcto"))</f>
        <v/>
      </c>
      <c r="E151" s="34"/>
      <c r="F151" s="34"/>
      <c r="G151" s="35"/>
      <c r="H151" s="23" t="str">
        <f aca="false">IF(AND(B151="Reserva",ISNUMBER(E151),E151&gt;=0,ISNUMBER(F151),F151&gt;=0,ISNUMBER(G151)),MAX(0,E151-F151)/MAX(1,(YEAR(G151)-YEAR(Resumen!$E$4))*12+MONTH(G151)-MONTH(Resumen!$E$4)),"n.a.")</f>
        <v>n.a.</v>
      </c>
      <c r="I151" s="23" t="n">
        <f aca="false">IF(D151="Correcto",IF(ISNUMBER(C151),C151,H151),0)</f>
        <v>0</v>
      </c>
      <c r="J151" s="34"/>
      <c r="K151" s="23" t="n">
        <f aca="false">IF(D151="Correcto",I151-N(J151),0)</f>
        <v>0</v>
      </c>
      <c r="L151" s="1" t="n">
        <f aca="false">IF(COUNTA(A151:C151,E151:G151,J151)&gt;0,ROW(),0)</f>
        <v>0</v>
      </c>
    </row>
    <row r="152" customFormat="false" ht="30" hidden="false" customHeight="true" outlineLevel="0" collapsed="false">
      <c r="A152" s="32"/>
      <c r="B152" s="32"/>
      <c r="C152" s="33"/>
      <c r="D152" s="10" t="str">
        <f aca="false">IF(COUNTA(A152:C152,E152:G152,J152)=0,"",IF(OR(A152="",AND(B152&lt;&gt;"Gasto",B152&lt;&gt;"Reserva",B152&lt;&gt;"Ahorro"),AND(NOT(ISNUMBER(C152)),NOT(AND(C152="",ISNUMBER(H152)))),AND(ISNUMBER(C152),C152&lt;0),AND(J152&lt;&gt;"",OR(NOT(ISNUMBER(J152)),J152&lt;0))),"REVISAR datos","Correcto"))</f>
        <v/>
      </c>
      <c r="E152" s="34"/>
      <c r="F152" s="34"/>
      <c r="G152" s="35"/>
      <c r="H152" s="23" t="str">
        <f aca="false">IF(AND(B152="Reserva",ISNUMBER(E152),E152&gt;=0,ISNUMBER(F152),F152&gt;=0,ISNUMBER(G152)),MAX(0,E152-F152)/MAX(1,(YEAR(G152)-YEAR(Resumen!$E$4))*12+MONTH(G152)-MONTH(Resumen!$E$4)),"n.a.")</f>
        <v>n.a.</v>
      </c>
      <c r="I152" s="23" t="n">
        <f aca="false">IF(D152="Correcto",IF(ISNUMBER(C152),C152,H152),0)</f>
        <v>0</v>
      </c>
      <c r="J152" s="34"/>
      <c r="K152" s="23" t="n">
        <f aca="false">IF(D152="Correcto",I152-N(J152),0)</f>
        <v>0</v>
      </c>
      <c r="L152" s="1" t="n">
        <f aca="false">IF(COUNTA(A152:C152,E152:G152,J152)&gt;0,ROW(),0)</f>
        <v>0</v>
      </c>
    </row>
    <row r="153" customFormat="false" ht="30" hidden="false" customHeight="true" outlineLevel="0" collapsed="false">
      <c r="A153" s="32"/>
      <c r="B153" s="32"/>
      <c r="C153" s="33"/>
      <c r="D153" s="10" t="str">
        <f aca="false">IF(COUNTA(A153:C153,E153:G153,J153)=0,"",IF(OR(A153="",AND(B153&lt;&gt;"Gasto",B153&lt;&gt;"Reserva",B153&lt;&gt;"Ahorro"),AND(NOT(ISNUMBER(C153)),NOT(AND(C153="",ISNUMBER(H153)))),AND(ISNUMBER(C153),C153&lt;0),AND(J153&lt;&gt;"",OR(NOT(ISNUMBER(J153)),J153&lt;0))),"REVISAR datos","Correcto"))</f>
        <v/>
      </c>
      <c r="E153" s="34"/>
      <c r="F153" s="34"/>
      <c r="G153" s="35"/>
      <c r="H153" s="23" t="str">
        <f aca="false">IF(AND(B153="Reserva",ISNUMBER(E153),E153&gt;=0,ISNUMBER(F153),F153&gt;=0,ISNUMBER(G153)),MAX(0,E153-F153)/MAX(1,(YEAR(G153)-YEAR(Resumen!$E$4))*12+MONTH(G153)-MONTH(Resumen!$E$4)),"n.a.")</f>
        <v>n.a.</v>
      </c>
      <c r="I153" s="23" t="n">
        <f aca="false">IF(D153="Correcto",IF(ISNUMBER(C153),C153,H153),0)</f>
        <v>0</v>
      </c>
      <c r="J153" s="34"/>
      <c r="K153" s="23" t="n">
        <f aca="false">IF(D153="Correcto",I153-N(J153),0)</f>
        <v>0</v>
      </c>
      <c r="L153" s="1" t="n">
        <f aca="false">IF(COUNTA(A153:C153,E153:G153,J153)&gt;0,ROW(),0)</f>
        <v>0</v>
      </c>
    </row>
    <row r="154" customFormat="false" ht="30" hidden="false" customHeight="true" outlineLevel="0" collapsed="false">
      <c r="A154" s="32"/>
      <c r="B154" s="32"/>
      <c r="C154" s="33"/>
      <c r="D154" s="10" t="str">
        <f aca="false">IF(COUNTA(A154:C154,E154:G154,J154)=0,"",IF(OR(A154="",AND(B154&lt;&gt;"Gasto",B154&lt;&gt;"Reserva",B154&lt;&gt;"Ahorro"),AND(NOT(ISNUMBER(C154)),NOT(AND(C154="",ISNUMBER(H154)))),AND(ISNUMBER(C154),C154&lt;0),AND(J154&lt;&gt;"",OR(NOT(ISNUMBER(J154)),J154&lt;0))),"REVISAR datos","Correcto"))</f>
        <v/>
      </c>
      <c r="E154" s="34"/>
      <c r="F154" s="34"/>
      <c r="G154" s="35"/>
      <c r="H154" s="23" t="str">
        <f aca="false">IF(AND(B154="Reserva",ISNUMBER(E154),E154&gt;=0,ISNUMBER(F154),F154&gt;=0,ISNUMBER(G154)),MAX(0,E154-F154)/MAX(1,(YEAR(G154)-YEAR(Resumen!$E$4))*12+MONTH(G154)-MONTH(Resumen!$E$4)),"n.a.")</f>
        <v>n.a.</v>
      </c>
      <c r="I154" s="23" t="n">
        <f aca="false">IF(D154="Correcto",IF(ISNUMBER(C154),C154,H154),0)</f>
        <v>0</v>
      </c>
      <c r="J154" s="34"/>
      <c r="K154" s="23" t="n">
        <f aca="false">IF(D154="Correcto",I154-N(J154),0)</f>
        <v>0</v>
      </c>
      <c r="L154" s="1" t="n">
        <f aca="false">IF(COUNTA(A154:C154,E154:G154,J154)&gt;0,ROW(),0)</f>
        <v>0</v>
      </c>
    </row>
    <row r="155" customFormat="false" ht="30" hidden="false" customHeight="true" outlineLevel="0" collapsed="false">
      <c r="A155" s="32"/>
      <c r="B155" s="32"/>
      <c r="C155" s="33"/>
      <c r="D155" s="10" t="str">
        <f aca="false">IF(COUNTA(A155:C155,E155:G155,J155)=0,"",IF(OR(A155="",AND(B155&lt;&gt;"Gasto",B155&lt;&gt;"Reserva",B155&lt;&gt;"Ahorro"),AND(NOT(ISNUMBER(C155)),NOT(AND(C155="",ISNUMBER(H155)))),AND(ISNUMBER(C155),C155&lt;0),AND(J155&lt;&gt;"",OR(NOT(ISNUMBER(J155)),J155&lt;0))),"REVISAR datos","Correcto"))</f>
        <v/>
      </c>
      <c r="E155" s="34"/>
      <c r="F155" s="34"/>
      <c r="G155" s="35"/>
      <c r="H155" s="23" t="str">
        <f aca="false">IF(AND(B155="Reserva",ISNUMBER(E155),E155&gt;=0,ISNUMBER(F155),F155&gt;=0,ISNUMBER(G155)),MAX(0,E155-F155)/MAX(1,(YEAR(G155)-YEAR(Resumen!$E$4))*12+MONTH(G155)-MONTH(Resumen!$E$4)),"n.a.")</f>
        <v>n.a.</v>
      </c>
      <c r="I155" s="23" t="n">
        <f aca="false">IF(D155="Correcto",IF(ISNUMBER(C155),C155,H155),0)</f>
        <v>0</v>
      </c>
      <c r="J155" s="34"/>
      <c r="K155" s="23" t="n">
        <f aca="false">IF(D155="Correcto",I155-N(J155),0)</f>
        <v>0</v>
      </c>
      <c r="L155" s="1" t="n">
        <f aca="false">IF(COUNTA(A155:C155,E155:G155,J155)&gt;0,ROW(),0)</f>
        <v>0</v>
      </c>
    </row>
    <row r="156" customFormat="false" ht="30" hidden="false" customHeight="true" outlineLevel="0" collapsed="false">
      <c r="A156" s="32"/>
      <c r="B156" s="32"/>
      <c r="C156" s="33"/>
      <c r="D156" s="10" t="str">
        <f aca="false">IF(COUNTA(A156:C156,E156:G156,J156)=0,"",IF(OR(A156="",AND(B156&lt;&gt;"Gasto",B156&lt;&gt;"Reserva",B156&lt;&gt;"Ahorro"),AND(NOT(ISNUMBER(C156)),NOT(AND(C156="",ISNUMBER(H156)))),AND(ISNUMBER(C156),C156&lt;0),AND(J156&lt;&gt;"",OR(NOT(ISNUMBER(J156)),J156&lt;0))),"REVISAR datos","Correcto"))</f>
        <v/>
      </c>
      <c r="E156" s="34"/>
      <c r="F156" s="34"/>
      <c r="G156" s="35"/>
      <c r="H156" s="23" t="str">
        <f aca="false">IF(AND(B156="Reserva",ISNUMBER(E156),E156&gt;=0,ISNUMBER(F156),F156&gt;=0,ISNUMBER(G156)),MAX(0,E156-F156)/MAX(1,(YEAR(G156)-YEAR(Resumen!$E$4))*12+MONTH(G156)-MONTH(Resumen!$E$4)),"n.a.")</f>
        <v>n.a.</v>
      </c>
      <c r="I156" s="23" t="n">
        <f aca="false">IF(D156="Correcto",IF(ISNUMBER(C156),C156,H156),0)</f>
        <v>0</v>
      </c>
      <c r="J156" s="34"/>
      <c r="K156" s="23" t="n">
        <f aca="false">IF(D156="Correcto",I156-N(J156),0)</f>
        <v>0</v>
      </c>
      <c r="L156" s="1" t="n">
        <f aca="false">IF(COUNTA(A156:C156,E156:G156,J156)&gt;0,ROW(),0)</f>
        <v>0</v>
      </c>
    </row>
    <row r="157" customFormat="false" ht="30" hidden="false" customHeight="true" outlineLevel="0" collapsed="false">
      <c r="A157" s="32"/>
      <c r="B157" s="32"/>
      <c r="C157" s="33"/>
      <c r="D157" s="10" t="str">
        <f aca="false">IF(COUNTA(A157:C157,E157:G157,J157)=0,"",IF(OR(A157="",AND(B157&lt;&gt;"Gasto",B157&lt;&gt;"Reserva",B157&lt;&gt;"Ahorro"),AND(NOT(ISNUMBER(C157)),NOT(AND(C157="",ISNUMBER(H157)))),AND(ISNUMBER(C157),C157&lt;0),AND(J157&lt;&gt;"",OR(NOT(ISNUMBER(J157)),J157&lt;0))),"REVISAR datos","Correcto"))</f>
        <v/>
      </c>
      <c r="E157" s="34"/>
      <c r="F157" s="34"/>
      <c r="G157" s="35"/>
      <c r="H157" s="23" t="str">
        <f aca="false">IF(AND(B157="Reserva",ISNUMBER(E157),E157&gt;=0,ISNUMBER(F157),F157&gt;=0,ISNUMBER(G157)),MAX(0,E157-F157)/MAX(1,(YEAR(G157)-YEAR(Resumen!$E$4))*12+MONTH(G157)-MONTH(Resumen!$E$4)),"n.a.")</f>
        <v>n.a.</v>
      </c>
      <c r="I157" s="23" t="n">
        <f aca="false">IF(D157="Correcto",IF(ISNUMBER(C157),C157,H157),0)</f>
        <v>0</v>
      </c>
      <c r="J157" s="34"/>
      <c r="K157" s="23" t="n">
        <f aca="false">IF(D157="Correcto",I157-N(J157),0)</f>
        <v>0</v>
      </c>
      <c r="L157" s="1" t="n">
        <f aca="false">IF(COUNTA(A157:C157,E157:G157,J157)&gt;0,ROW(),0)</f>
        <v>0</v>
      </c>
    </row>
    <row r="158" customFormat="false" ht="30" hidden="false" customHeight="true" outlineLevel="0" collapsed="false">
      <c r="A158" s="32"/>
      <c r="B158" s="32"/>
      <c r="C158" s="33"/>
      <c r="D158" s="10" t="str">
        <f aca="false">IF(COUNTA(A158:C158,E158:G158,J158)=0,"",IF(OR(A158="",AND(B158&lt;&gt;"Gasto",B158&lt;&gt;"Reserva",B158&lt;&gt;"Ahorro"),AND(NOT(ISNUMBER(C158)),NOT(AND(C158="",ISNUMBER(H158)))),AND(ISNUMBER(C158),C158&lt;0),AND(J158&lt;&gt;"",OR(NOT(ISNUMBER(J158)),J158&lt;0))),"REVISAR datos","Correcto"))</f>
        <v/>
      </c>
      <c r="E158" s="34"/>
      <c r="F158" s="34"/>
      <c r="G158" s="35"/>
      <c r="H158" s="23" t="str">
        <f aca="false">IF(AND(B158="Reserva",ISNUMBER(E158),E158&gt;=0,ISNUMBER(F158),F158&gt;=0,ISNUMBER(G158)),MAX(0,E158-F158)/MAX(1,(YEAR(G158)-YEAR(Resumen!$E$4))*12+MONTH(G158)-MONTH(Resumen!$E$4)),"n.a.")</f>
        <v>n.a.</v>
      </c>
      <c r="I158" s="23" t="n">
        <f aca="false">IF(D158="Correcto",IF(ISNUMBER(C158),C158,H158),0)</f>
        <v>0</v>
      </c>
      <c r="J158" s="34"/>
      <c r="K158" s="23" t="n">
        <f aca="false">IF(D158="Correcto",I158-N(J158),0)</f>
        <v>0</v>
      </c>
      <c r="L158" s="1" t="n">
        <f aca="false">IF(COUNTA(A158:C158,E158:G158,J158)&gt;0,ROW(),0)</f>
        <v>0</v>
      </c>
    </row>
    <row r="159" customFormat="false" ht="30" hidden="false" customHeight="true" outlineLevel="0" collapsed="false">
      <c r="A159" s="32"/>
      <c r="B159" s="32"/>
      <c r="C159" s="33"/>
      <c r="D159" s="10" t="str">
        <f aca="false">IF(COUNTA(A159:C159,E159:G159,J159)=0,"",IF(OR(A159="",AND(B159&lt;&gt;"Gasto",B159&lt;&gt;"Reserva",B159&lt;&gt;"Ahorro"),AND(NOT(ISNUMBER(C159)),NOT(AND(C159="",ISNUMBER(H159)))),AND(ISNUMBER(C159),C159&lt;0),AND(J159&lt;&gt;"",OR(NOT(ISNUMBER(J159)),J159&lt;0))),"REVISAR datos","Correcto"))</f>
        <v/>
      </c>
      <c r="E159" s="34"/>
      <c r="F159" s="34"/>
      <c r="G159" s="35"/>
      <c r="H159" s="23" t="str">
        <f aca="false">IF(AND(B159="Reserva",ISNUMBER(E159),E159&gt;=0,ISNUMBER(F159),F159&gt;=0,ISNUMBER(G159)),MAX(0,E159-F159)/MAX(1,(YEAR(G159)-YEAR(Resumen!$E$4))*12+MONTH(G159)-MONTH(Resumen!$E$4)),"n.a.")</f>
        <v>n.a.</v>
      </c>
      <c r="I159" s="23" t="n">
        <f aca="false">IF(D159="Correcto",IF(ISNUMBER(C159),C159,H159),0)</f>
        <v>0</v>
      </c>
      <c r="J159" s="34"/>
      <c r="K159" s="23" t="n">
        <f aca="false">IF(D159="Correcto",I159-N(J159),0)</f>
        <v>0</v>
      </c>
      <c r="L159" s="1" t="n">
        <f aca="false">IF(COUNTA(A159:C159,E159:G159,J159)&gt;0,ROW(),0)</f>
        <v>0</v>
      </c>
    </row>
    <row r="160" customFormat="false" ht="30" hidden="false" customHeight="true" outlineLevel="0" collapsed="false">
      <c r="A160" s="32"/>
      <c r="B160" s="32"/>
      <c r="C160" s="33"/>
      <c r="D160" s="10" t="str">
        <f aca="false">IF(COUNTA(A160:C160,E160:G160,J160)=0,"",IF(OR(A160="",AND(B160&lt;&gt;"Gasto",B160&lt;&gt;"Reserva",B160&lt;&gt;"Ahorro"),AND(NOT(ISNUMBER(C160)),NOT(AND(C160="",ISNUMBER(H160)))),AND(ISNUMBER(C160),C160&lt;0),AND(J160&lt;&gt;"",OR(NOT(ISNUMBER(J160)),J160&lt;0))),"REVISAR datos","Correcto"))</f>
        <v/>
      </c>
      <c r="E160" s="34"/>
      <c r="F160" s="34"/>
      <c r="G160" s="35"/>
      <c r="H160" s="23" t="str">
        <f aca="false">IF(AND(B160="Reserva",ISNUMBER(E160),E160&gt;=0,ISNUMBER(F160),F160&gt;=0,ISNUMBER(G160)),MAX(0,E160-F160)/MAX(1,(YEAR(G160)-YEAR(Resumen!$E$4))*12+MONTH(G160)-MONTH(Resumen!$E$4)),"n.a.")</f>
        <v>n.a.</v>
      </c>
      <c r="I160" s="23" t="n">
        <f aca="false">IF(D160="Correcto",IF(ISNUMBER(C160),C160,H160),0)</f>
        <v>0</v>
      </c>
      <c r="J160" s="34"/>
      <c r="K160" s="23" t="n">
        <f aca="false">IF(D160="Correcto",I160-N(J160),0)</f>
        <v>0</v>
      </c>
      <c r="L160" s="1" t="n">
        <f aca="false">IF(COUNTA(A160:C160,E160:G160,J160)&gt;0,ROW(),0)</f>
        <v>0</v>
      </c>
    </row>
    <row r="161" customFormat="false" ht="30" hidden="false" customHeight="true" outlineLevel="0" collapsed="false">
      <c r="A161" s="32"/>
      <c r="B161" s="32"/>
      <c r="C161" s="33"/>
      <c r="D161" s="10" t="str">
        <f aca="false">IF(COUNTA(A161:C161,E161:G161,J161)=0,"",IF(OR(A161="",AND(B161&lt;&gt;"Gasto",B161&lt;&gt;"Reserva",B161&lt;&gt;"Ahorro"),AND(NOT(ISNUMBER(C161)),NOT(AND(C161="",ISNUMBER(H161)))),AND(ISNUMBER(C161),C161&lt;0),AND(J161&lt;&gt;"",OR(NOT(ISNUMBER(J161)),J161&lt;0))),"REVISAR datos","Correcto"))</f>
        <v/>
      </c>
      <c r="E161" s="34"/>
      <c r="F161" s="34"/>
      <c r="G161" s="35"/>
      <c r="H161" s="23" t="str">
        <f aca="false">IF(AND(B161="Reserva",ISNUMBER(E161),E161&gt;=0,ISNUMBER(F161),F161&gt;=0,ISNUMBER(G161)),MAX(0,E161-F161)/MAX(1,(YEAR(G161)-YEAR(Resumen!$E$4))*12+MONTH(G161)-MONTH(Resumen!$E$4)),"n.a.")</f>
        <v>n.a.</v>
      </c>
      <c r="I161" s="23" t="n">
        <f aca="false">IF(D161="Correcto",IF(ISNUMBER(C161),C161,H161),0)</f>
        <v>0</v>
      </c>
      <c r="J161" s="34"/>
      <c r="K161" s="23" t="n">
        <f aca="false">IF(D161="Correcto",I161-N(J161),0)</f>
        <v>0</v>
      </c>
      <c r="L161" s="1" t="n">
        <f aca="false">IF(COUNTA(A161:C161,E161:G161,J161)&gt;0,ROW(),0)</f>
        <v>0</v>
      </c>
    </row>
    <row r="162" customFormat="false" ht="30" hidden="false" customHeight="true" outlineLevel="0" collapsed="false">
      <c r="A162" s="32"/>
      <c r="B162" s="32"/>
      <c r="C162" s="33"/>
      <c r="D162" s="10" t="str">
        <f aca="false">IF(COUNTA(A162:C162,E162:G162,J162)=0,"",IF(OR(A162="",AND(B162&lt;&gt;"Gasto",B162&lt;&gt;"Reserva",B162&lt;&gt;"Ahorro"),AND(NOT(ISNUMBER(C162)),NOT(AND(C162="",ISNUMBER(H162)))),AND(ISNUMBER(C162),C162&lt;0),AND(J162&lt;&gt;"",OR(NOT(ISNUMBER(J162)),J162&lt;0))),"REVISAR datos","Correcto"))</f>
        <v/>
      </c>
      <c r="E162" s="34"/>
      <c r="F162" s="34"/>
      <c r="G162" s="35"/>
      <c r="H162" s="23" t="str">
        <f aca="false">IF(AND(B162="Reserva",ISNUMBER(E162),E162&gt;=0,ISNUMBER(F162),F162&gt;=0,ISNUMBER(G162)),MAX(0,E162-F162)/MAX(1,(YEAR(G162)-YEAR(Resumen!$E$4))*12+MONTH(G162)-MONTH(Resumen!$E$4)),"n.a.")</f>
        <v>n.a.</v>
      </c>
      <c r="I162" s="23" t="n">
        <f aca="false">IF(D162="Correcto",IF(ISNUMBER(C162),C162,H162),0)</f>
        <v>0</v>
      </c>
      <c r="J162" s="34"/>
      <c r="K162" s="23" t="n">
        <f aca="false">IF(D162="Correcto",I162-N(J162),0)</f>
        <v>0</v>
      </c>
      <c r="L162" s="1" t="n">
        <f aca="false">IF(COUNTA(A162:C162,E162:G162,J162)&gt;0,ROW(),0)</f>
        <v>0</v>
      </c>
    </row>
    <row r="163" customFormat="false" ht="30" hidden="false" customHeight="true" outlineLevel="0" collapsed="false">
      <c r="A163" s="32"/>
      <c r="B163" s="32"/>
      <c r="C163" s="33"/>
      <c r="D163" s="10" t="str">
        <f aca="false">IF(COUNTA(A163:C163,E163:G163,J163)=0,"",IF(OR(A163="",AND(B163&lt;&gt;"Gasto",B163&lt;&gt;"Reserva",B163&lt;&gt;"Ahorro"),AND(NOT(ISNUMBER(C163)),NOT(AND(C163="",ISNUMBER(H163)))),AND(ISNUMBER(C163),C163&lt;0),AND(J163&lt;&gt;"",OR(NOT(ISNUMBER(J163)),J163&lt;0))),"REVISAR datos","Correcto"))</f>
        <v/>
      </c>
      <c r="E163" s="34"/>
      <c r="F163" s="34"/>
      <c r="G163" s="35"/>
      <c r="H163" s="23" t="str">
        <f aca="false">IF(AND(B163="Reserva",ISNUMBER(E163),E163&gt;=0,ISNUMBER(F163),F163&gt;=0,ISNUMBER(G163)),MAX(0,E163-F163)/MAX(1,(YEAR(G163)-YEAR(Resumen!$E$4))*12+MONTH(G163)-MONTH(Resumen!$E$4)),"n.a.")</f>
        <v>n.a.</v>
      </c>
      <c r="I163" s="23" t="n">
        <f aca="false">IF(D163="Correcto",IF(ISNUMBER(C163),C163,H163),0)</f>
        <v>0</v>
      </c>
      <c r="J163" s="34"/>
      <c r="K163" s="23" t="n">
        <f aca="false">IF(D163="Correcto",I163-N(J163),0)</f>
        <v>0</v>
      </c>
      <c r="L163" s="1" t="n">
        <f aca="false">IF(COUNTA(A163:C163,E163:G163,J163)&gt;0,ROW(),0)</f>
        <v>0</v>
      </c>
    </row>
    <row r="164" customFormat="false" ht="30" hidden="false" customHeight="true" outlineLevel="0" collapsed="false">
      <c r="A164" s="32"/>
      <c r="B164" s="32"/>
      <c r="C164" s="33"/>
      <c r="D164" s="10" t="str">
        <f aca="false">IF(COUNTA(A164:C164,E164:G164,J164)=0,"",IF(OR(A164="",AND(B164&lt;&gt;"Gasto",B164&lt;&gt;"Reserva",B164&lt;&gt;"Ahorro"),AND(NOT(ISNUMBER(C164)),NOT(AND(C164="",ISNUMBER(H164)))),AND(ISNUMBER(C164),C164&lt;0),AND(J164&lt;&gt;"",OR(NOT(ISNUMBER(J164)),J164&lt;0))),"REVISAR datos","Correcto"))</f>
        <v/>
      </c>
      <c r="E164" s="34"/>
      <c r="F164" s="34"/>
      <c r="G164" s="35"/>
      <c r="H164" s="23" t="str">
        <f aca="false">IF(AND(B164="Reserva",ISNUMBER(E164),E164&gt;=0,ISNUMBER(F164),F164&gt;=0,ISNUMBER(G164)),MAX(0,E164-F164)/MAX(1,(YEAR(G164)-YEAR(Resumen!$E$4))*12+MONTH(G164)-MONTH(Resumen!$E$4)),"n.a.")</f>
        <v>n.a.</v>
      </c>
      <c r="I164" s="23" t="n">
        <f aca="false">IF(D164="Correcto",IF(ISNUMBER(C164),C164,H164),0)</f>
        <v>0</v>
      </c>
      <c r="J164" s="34"/>
      <c r="K164" s="23" t="n">
        <f aca="false">IF(D164="Correcto",I164-N(J164),0)</f>
        <v>0</v>
      </c>
      <c r="L164" s="1" t="n">
        <f aca="false">IF(COUNTA(A164:C164,E164:G164,J164)&gt;0,ROW(),0)</f>
        <v>0</v>
      </c>
    </row>
    <row r="165" customFormat="false" ht="30" hidden="false" customHeight="true" outlineLevel="0" collapsed="false">
      <c r="A165" s="32"/>
      <c r="B165" s="32"/>
      <c r="C165" s="33"/>
      <c r="D165" s="10" t="str">
        <f aca="false">IF(COUNTA(A165:C165,E165:G165,J165)=0,"",IF(OR(A165="",AND(B165&lt;&gt;"Gasto",B165&lt;&gt;"Reserva",B165&lt;&gt;"Ahorro"),AND(NOT(ISNUMBER(C165)),NOT(AND(C165="",ISNUMBER(H165)))),AND(ISNUMBER(C165),C165&lt;0),AND(J165&lt;&gt;"",OR(NOT(ISNUMBER(J165)),J165&lt;0))),"REVISAR datos","Correcto"))</f>
        <v/>
      </c>
      <c r="E165" s="34"/>
      <c r="F165" s="34"/>
      <c r="G165" s="35"/>
      <c r="H165" s="23" t="str">
        <f aca="false">IF(AND(B165="Reserva",ISNUMBER(E165),E165&gt;=0,ISNUMBER(F165),F165&gt;=0,ISNUMBER(G165)),MAX(0,E165-F165)/MAX(1,(YEAR(G165)-YEAR(Resumen!$E$4))*12+MONTH(G165)-MONTH(Resumen!$E$4)),"n.a.")</f>
        <v>n.a.</v>
      </c>
      <c r="I165" s="23" t="n">
        <f aca="false">IF(D165="Correcto",IF(ISNUMBER(C165),C165,H165),0)</f>
        <v>0</v>
      </c>
      <c r="J165" s="34"/>
      <c r="K165" s="23" t="n">
        <f aca="false">IF(D165="Correcto",I165-N(J165),0)</f>
        <v>0</v>
      </c>
      <c r="L165" s="1" t="n">
        <f aca="false">IF(COUNTA(A165:C165,E165:G165,J165)&gt;0,ROW(),0)</f>
        <v>0</v>
      </c>
    </row>
    <row r="166" customFormat="false" ht="30" hidden="false" customHeight="true" outlineLevel="0" collapsed="false">
      <c r="A166" s="32"/>
      <c r="B166" s="32"/>
      <c r="C166" s="33"/>
      <c r="D166" s="10" t="str">
        <f aca="false">IF(COUNTA(A166:C166,E166:G166,J166)=0,"",IF(OR(A166="",AND(B166&lt;&gt;"Gasto",B166&lt;&gt;"Reserva",B166&lt;&gt;"Ahorro"),AND(NOT(ISNUMBER(C166)),NOT(AND(C166="",ISNUMBER(H166)))),AND(ISNUMBER(C166),C166&lt;0),AND(J166&lt;&gt;"",OR(NOT(ISNUMBER(J166)),J166&lt;0))),"REVISAR datos","Correcto"))</f>
        <v/>
      </c>
      <c r="E166" s="34"/>
      <c r="F166" s="34"/>
      <c r="G166" s="35"/>
      <c r="H166" s="23" t="str">
        <f aca="false">IF(AND(B166="Reserva",ISNUMBER(E166),E166&gt;=0,ISNUMBER(F166),F166&gt;=0,ISNUMBER(G166)),MAX(0,E166-F166)/MAX(1,(YEAR(G166)-YEAR(Resumen!$E$4))*12+MONTH(G166)-MONTH(Resumen!$E$4)),"n.a.")</f>
        <v>n.a.</v>
      </c>
      <c r="I166" s="23" t="n">
        <f aca="false">IF(D166="Correcto",IF(ISNUMBER(C166),C166,H166),0)</f>
        <v>0</v>
      </c>
      <c r="J166" s="34"/>
      <c r="K166" s="23" t="n">
        <f aca="false">IF(D166="Correcto",I166-N(J166),0)</f>
        <v>0</v>
      </c>
      <c r="L166" s="1" t="n">
        <f aca="false">IF(COUNTA(A166:C166,E166:G166,J166)&gt;0,ROW(),0)</f>
        <v>0</v>
      </c>
    </row>
    <row r="167" customFormat="false" ht="30" hidden="false" customHeight="true" outlineLevel="0" collapsed="false">
      <c r="A167" s="32"/>
      <c r="B167" s="32"/>
      <c r="C167" s="33"/>
      <c r="D167" s="10" t="str">
        <f aca="false">IF(COUNTA(A167:C167,E167:G167,J167)=0,"",IF(OR(A167="",AND(B167&lt;&gt;"Gasto",B167&lt;&gt;"Reserva",B167&lt;&gt;"Ahorro"),AND(NOT(ISNUMBER(C167)),NOT(AND(C167="",ISNUMBER(H167)))),AND(ISNUMBER(C167),C167&lt;0),AND(J167&lt;&gt;"",OR(NOT(ISNUMBER(J167)),J167&lt;0))),"REVISAR datos","Correcto"))</f>
        <v/>
      </c>
      <c r="E167" s="34"/>
      <c r="F167" s="34"/>
      <c r="G167" s="35"/>
      <c r="H167" s="23" t="str">
        <f aca="false">IF(AND(B167="Reserva",ISNUMBER(E167),E167&gt;=0,ISNUMBER(F167),F167&gt;=0,ISNUMBER(G167)),MAX(0,E167-F167)/MAX(1,(YEAR(G167)-YEAR(Resumen!$E$4))*12+MONTH(G167)-MONTH(Resumen!$E$4)),"n.a.")</f>
        <v>n.a.</v>
      </c>
      <c r="I167" s="23" t="n">
        <f aca="false">IF(D167="Correcto",IF(ISNUMBER(C167),C167,H167),0)</f>
        <v>0</v>
      </c>
      <c r="J167" s="34"/>
      <c r="K167" s="23" t="n">
        <f aca="false">IF(D167="Correcto",I167-N(J167),0)</f>
        <v>0</v>
      </c>
      <c r="L167" s="1" t="n">
        <f aca="false">IF(COUNTA(A167:C167,E167:G167,J167)&gt;0,ROW(),0)</f>
        <v>0</v>
      </c>
    </row>
    <row r="168" customFormat="false" ht="30" hidden="false" customHeight="true" outlineLevel="0" collapsed="false">
      <c r="A168" s="32"/>
      <c r="B168" s="32"/>
      <c r="C168" s="33"/>
      <c r="D168" s="10" t="str">
        <f aca="false">IF(COUNTA(A168:C168,E168:G168,J168)=0,"",IF(OR(A168="",AND(B168&lt;&gt;"Gasto",B168&lt;&gt;"Reserva",B168&lt;&gt;"Ahorro"),AND(NOT(ISNUMBER(C168)),NOT(AND(C168="",ISNUMBER(H168)))),AND(ISNUMBER(C168),C168&lt;0),AND(J168&lt;&gt;"",OR(NOT(ISNUMBER(J168)),J168&lt;0))),"REVISAR datos","Correcto"))</f>
        <v/>
      </c>
      <c r="E168" s="34"/>
      <c r="F168" s="34"/>
      <c r="G168" s="35"/>
      <c r="H168" s="23" t="str">
        <f aca="false">IF(AND(B168="Reserva",ISNUMBER(E168),E168&gt;=0,ISNUMBER(F168),F168&gt;=0,ISNUMBER(G168)),MAX(0,E168-F168)/MAX(1,(YEAR(G168)-YEAR(Resumen!$E$4))*12+MONTH(G168)-MONTH(Resumen!$E$4)),"n.a.")</f>
        <v>n.a.</v>
      </c>
      <c r="I168" s="23" t="n">
        <f aca="false">IF(D168="Correcto",IF(ISNUMBER(C168),C168,H168),0)</f>
        <v>0</v>
      </c>
      <c r="J168" s="34"/>
      <c r="K168" s="23" t="n">
        <f aca="false">IF(D168="Correcto",I168-N(J168),0)</f>
        <v>0</v>
      </c>
      <c r="L168" s="1" t="n">
        <f aca="false">IF(COUNTA(A168:C168,E168:G168,J168)&gt;0,ROW(),0)</f>
        <v>0</v>
      </c>
    </row>
    <row r="169" customFormat="false" ht="30" hidden="false" customHeight="true" outlineLevel="0" collapsed="false">
      <c r="A169" s="32"/>
      <c r="B169" s="32"/>
      <c r="C169" s="33"/>
      <c r="D169" s="10" t="str">
        <f aca="false">IF(COUNTA(A169:C169,E169:G169,J169)=0,"",IF(OR(A169="",AND(B169&lt;&gt;"Gasto",B169&lt;&gt;"Reserva",B169&lt;&gt;"Ahorro"),AND(NOT(ISNUMBER(C169)),NOT(AND(C169="",ISNUMBER(H169)))),AND(ISNUMBER(C169),C169&lt;0),AND(J169&lt;&gt;"",OR(NOT(ISNUMBER(J169)),J169&lt;0))),"REVISAR datos","Correcto"))</f>
        <v/>
      </c>
      <c r="E169" s="34"/>
      <c r="F169" s="34"/>
      <c r="G169" s="35"/>
      <c r="H169" s="23" t="str">
        <f aca="false">IF(AND(B169="Reserva",ISNUMBER(E169),E169&gt;=0,ISNUMBER(F169),F169&gt;=0,ISNUMBER(G169)),MAX(0,E169-F169)/MAX(1,(YEAR(G169)-YEAR(Resumen!$E$4))*12+MONTH(G169)-MONTH(Resumen!$E$4)),"n.a.")</f>
        <v>n.a.</v>
      </c>
      <c r="I169" s="23" t="n">
        <f aca="false">IF(D169="Correcto",IF(ISNUMBER(C169),C169,H169),0)</f>
        <v>0</v>
      </c>
      <c r="J169" s="34"/>
      <c r="K169" s="23" t="n">
        <f aca="false">IF(D169="Correcto",I169-N(J169),0)</f>
        <v>0</v>
      </c>
      <c r="L169" s="1" t="n">
        <f aca="false">IF(COUNTA(A169:C169,E169:G169,J169)&gt;0,ROW(),0)</f>
        <v>0</v>
      </c>
    </row>
    <row r="170" customFormat="false" ht="30" hidden="false" customHeight="true" outlineLevel="0" collapsed="false">
      <c r="A170" s="32"/>
      <c r="B170" s="32"/>
      <c r="C170" s="33"/>
      <c r="D170" s="10" t="str">
        <f aca="false">IF(COUNTA(A170:C170,E170:G170,J170)=0,"",IF(OR(A170="",AND(B170&lt;&gt;"Gasto",B170&lt;&gt;"Reserva",B170&lt;&gt;"Ahorro"),AND(NOT(ISNUMBER(C170)),NOT(AND(C170="",ISNUMBER(H170)))),AND(ISNUMBER(C170),C170&lt;0),AND(J170&lt;&gt;"",OR(NOT(ISNUMBER(J170)),J170&lt;0))),"REVISAR datos","Correcto"))</f>
        <v/>
      </c>
      <c r="E170" s="34"/>
      <c r="F170" s="34"/>
      <c r="G170" s="35"/>
      <c r="H170" s="23" t="str">
        <f aca="false">IF(AND(B170="Reserva",ISNUMBER(E170),E170&gt;=0,ISNUMBER(F170),F170&gt;=0,ISNUMBER(G170)),MAX(0,E170-F170)/MAX(1,(YEAR(G170)-YEAR(Resumen!$E$4))*12+MONTH(G170)-MONTH(Resumen!$E$4)),"n.a.")</f>
        <v>n.a.</v>
      </c>
      <c r="I170" s="23" t="n">
        <f aca="false">IF(D170="Correcto",IF(ISNUMBER(C170),C170,H170),0)</f>
        <v>0</v>
      </c>
      <c r="J170" s="34"/>
      <c r="K170" s="23" t="n">
        <f aca="false">IF(D170="Correcto",I170-N(J170),0)</f>
        <v>0</v>
      </c>
      <c r="L170" s="1" t="n">
        <f aca="false">IF(COUNTA(A170:C170,E170:G170,J170)&gt;0,ROW(),0)</f>
        <v>0</v>
      </c>
    </row>
    <row r="171" customFormat="false" ht="30" hidden="false" customHeight="true" outlineLevel="0" collapsed="false">
      <c r="A171" s="32"/>
      <c r="B171" s="32"/>
      <c r="C171" s="33"/>
      <c r="D171" s="10" t="str">
        <f aca="false">IF(COUNTA(A171:C171,E171:G171,J171)=0,"",IF(OR(A171="",AND(B171&lt;&gt;"Gasto",B171&lt;&gt;"Reserva",B171&lt;&gt;"Ahorro"),AND(NOT(ISNUMBER(C171)),NOT(AND(C171="",ISNUMBER(H171)))),AND(ISNUMBER(C171),C171&lt;0),AND(J171&lt;&gt;"",OR(NOT(ISNUMBER(J171)),J171&lt;0))),"REVISAR datos","Correcto"))</f>
        <v/>
      </c>
      <c r="E171" s="34"/>
      <c r="F171" s="34"/>
      <c r="G171" s="35"/>
      <c r="H171" s="23" t="str">
        <f aca="false">IF(AND(B171="Reserva",ISNUMBER(E171),E171&gt;=0,ISNUMBER(F171),F171&gt;=0,ISNUMBER(G171)),MAX(0,E171-F171)/MAX(1,(YEAR(G171)-YEAR(Resumen!$E$4))*12+MONTH(G171)-MONTH(Resumen!$E$4)),"n.a.")</f>
        <v>n.a.</v>
      </c>
      <c r="I171" s="23" t="n">
        <f aca="false">IF(D171="Correcto",IF(ISNUMBER(C171),C171,H171),0)</f>
        <v>0</v>
      </c>
      <c r="J171" s="34"/>
      <c r="K171" s="23" t="n">
        <f aca="false">IF(D171="Correcto",I171-N(J171),0)</f>
        <v>0</v>
      </c>
      <c r="L171" s="1" t="n">
        <f aca="false">IF(COUNTA(A171:C171,E171:G171,J171)&gt;0,ROW(),0)</f>
        <v>0</v>
      </c>
    </row>
    <row r="172" customFormat="false" ht="30" hidden="false" customHeight="true" outlineLevel="0" collapsed="false">
      <c r="A172" s="32"/>
      <c r="B172" s="32"/>
      <c r="C172" s="33"/>
      <c r="D172" s="10" t="str">
        <f aca="false">IF(COUNTA(A172:C172,E172:G172,J172)=0,"",IF(OR(A172="",AND(B172&lt;&gt;"Gasto",B172&lt;&gt;"Reserva",B172&lt;&gt;"Ahorro"),AND(NOT(ISNUMBER(C172)),NOT(AND(C172="",ISNUMBER(H172)))),AND(ISNUMBER(C172),C172&lt;0),AND(J172&lt;&gt;"",OR(NOT(ISNUMBER(J172)),J172&lt;0))),"REVISAR datos","Correcto"))</f>
        <v/>
      </c>
      <c r="E172" s="34"/>
      <c r="F172" s="34"/>
      <c r="G172" s="35"/>
      <c r="H172" s="23" t="str">
        <f aca="false">IF(AND(B172="Reserva",ISNUMBER(E172),E172&gt;=0,ISNUMBER(F172),F172&gt;=0,ISNUMBER(G172)),MAX(0,E172-F172)/MAX(1,(YEAR(G172)-YEAR(Resumen!$E$4))*12+MONTH(G172)-MONTH(Resumen!$E$4)),"n.a.")</f>
        <v>n.a.</v>
      </c>
      <c r="I172" s="23" t="n">
        <f aca="false">IF(D172="Correcto",IF(ISNUMBER(C172),C172,H172),0)</f>
        <v>0</v>
      </c>
      <c r="J172" s="34"/>
      <c r="K172" s="23" t="n">
        <f aca="false">IF(D172="Correcto",I172-N(J172),0)</f>
        <v>0</v>
      </c>
      <c r="L172" s="1" t="n">
        <f aca="false">IF(COUNTA(A172:C172,E172:G172,J172)&gt;0,ROW(),0)</f>
        <v>0</v>
      </c>
    </row>
    <row r="173" customFormat="false" ht="30" hidden="false" customHeight="true" outlineLevel="0" collapsed="false">
      <c r="A173" s="32"/>
      <c r="B173" s="32"/>
      <c r="C173" s="33"/>
      <c r="D173" s="10" t="str">
        <f aca="false">IF(COUNTA(A173:C173,E173:G173,J173)=0,"",IF(OR(A173="",AND(B173&lt;&gt;"Gasto",B173&lt;&gt;"Reserva",B173&lt;&gt;"Ahorro"),AND(NOT(ISNUMBER(C173)),NOT(AND(C173="",ISNUMBER(H173)))),AND(ISNUMBER(C173),C173&lt;0),AND(J173&lt;&gt;"",OR(NOT(ISNUMBER(J173)),J173&lt;0))),"REVISAR datos","Correcto"))</f>
        <v/>
      </c>
      <c r="E173" s="34"/>
      <c r="F173" s="34"/>
      <c r="G173" s="35"/>
      <c r="H173" s="23" t="str">
        <f aca="false">IF(AND(B173="Reserva",ISNUMBER(E173),E173&gt;=0,ISNUMBER(F173),F173&gt;=0,ISNUMBER(G173)),MAX(0,E173-F173)/MAX(1,(YEAR(G173)-YEAR(Resumen!$E$4))*12+MONTH(G173)-MONTH(Resumen!$E$4)),"n.a.")</f>
        <v>n.a.</v>
      </c>
      <c r="I173" s="23" t="n">
        <f aca="false">IF(D173="Correcto",IF(ISNUMBER(C173),C173,H173),0)</f>
        <v>0</v>
      </c>
      <c r="J173" s="34"/>
      <c r="K173" s="23" t="n">
        <f aca="false">IF(D173="Correcto",I173-N(J173),0)</f>
        <v>0</v>
      </c>
      <c r="L173" s="1" t="n">
        <f aca="false">IF(COUNTA(A173:C173,E173:G173,J173)&gt;0,ROW(),0)</f>
        <v>0</v>
      </c>
    </row>
    <row r="174" customFormat="false" ht="30" hidden="false" customHeight="true" outlineLevel="0" collapsed="false">
      <c r="A174" s="32"/>
      <c r="B174" s="32"/>
      <c r="C174" s="33"/>
      <c r="D174" s="10" t="str">
        <f aca="false">IF(COUNTA(A174:C174,E174:G174,J174)=0,"",IF(OR(A174="",AND(B174&lt;&gt;"Gasto",B174&lt;&gt;"Reserva",B174&lt;&gt;"Ahorro"),AND(NOT(ISNUMBER(C174)),NOT(AND(C174="",ISNUMBER(H174)))),AND(ISNUMBER(C174),C174&lt;0),AND(J174&lt;&gt;"",OR(NOT(ISNUMBER(J174)),J174&lt;0))),"REVISAR datos","Correcto"))</f>
        <v/>
      </c>
      <c r="E174" s="34"/>
      <c r="F174" s="34"/>
      <c r="G174" s="35"/>
      <c r="H174" s="23" t="str">
        <f aca="false">IF(AND(B174="Reserva",ISNUMBER(E174),E174&gt;=0,ISNUMBER(F174),F174&gt;=0,ISNUMBER(G174)),MAX(0,E174-F174)/MAX(1,(YEAR(G174)-YEAR(Resumen!$E$4))*12+MONTH(G174)-MONTH(Resumen!$E$4)),"n.a.")</f>
        <v>n.a.</v>
      </c>
      <c r="I174" s="23" t="n">
        <f aca="false">IF(D174="Correcto",IF(ISNUMBER(C174),C174,H174),0)</f>
        <v>0</v>
      </c>
      <c r="J174" s="34"/>
      <c r="K174" s="23" t="n">
        <f aca="false">IF(D174="Correcto",I174-N(J174),0)</f>
        <v>0</v>
      </c>
      <c r="L174" s="1" t="n">
        <f aca="false">IF(COUNTA(A174:C174,E174:G174,J174)&gt;0,ROW(),0)</f>
        <v>0</v>
      </c>
    </row>
    <row r="175" customFormat="false" ht="30" hidden="false" customHeight="true" outlineLevel="0" collapsed="false">
      <c r="A175" s="32"/>
      <c r="B175" s="32"/>
      <c r="C175" s="33"/>
      <c r="D175" s="10" t="str">
        <f aca="false">IF(COUNTA(A175:C175,E175:G175,J175)=0,"",IF(OR(A175="",AND(B175&lt;&gt;"Gasto",B175&lt;&gt;"Reserva",B175&lt;&gt;"Ahorro"),AND(NOT(ISNUMBER(C175)),NOT(AND(C175="",ISNUMBER(H175)))),AND(ISNUMBER(C175),C175&lt;0),AND(J175&lt;&gt;"",OR(NOT(ISNUMBER(J175)),J175&lt;0))),"REVISAR datos","Correcto"))</f>
        <v/>
      </c>
      <c r="E175" s="34"/>
      <c r="F175" s="34"/>
      <c r="G175" s="35"/>
      <c r="H175" s="23" t="str">
        <f aca="false">IF(AND(B175="Reserva",ISNUMBER(E175),E175&gt;=0,ISNUMBER(F175),F175&gt;=0,ISNUMBER(G175)),MAX(0,E175-F175)/MAX(1,(YEAR(G175)-YEAR(Resumen!$E$4))*12+MONTH(G175)-MONTH(Resumen!$E$4)),"n.a.")</f>
        <v>n.a.</v>
      </c>
      <c r="I175" s="23" t="n">
        <f aca="false">IF(D175="Correcto",IF(ISNUMBER(C175),C175,H175),0)</f>
        <v>0</v>
      </c>
      <c r="J175" s="34"/>
      <c r="K175" s="23" t="n">
        <f aca="false">IF(D175="Correcto",I175-N(J175),0)</f>
        <v>0</v>
      </c>
      <c r="L175" s="1" t="n">
        <f aca="false">IF(COUNTA(A175:C175,E175:G175,J175)&gt;0,ROW(),0)</f>
        <v>0</v>
      </c>
    </row>
    <row r="176" customFormat="false" ht="30" hidden="false" customHeight="true" outlineLevel="0" collapsed="false">
      <c r="A176" s="32"/>
      <c r="B176" s="32"/>
      <c r="C176" s="33"/>
      <c r="D176" s="10" t="str">
        <f aca="false">IF(COUNTA(A176:C176,E176:G176,J176)=0,"",IF(OR(A176="",AND(B176&lt;&gt;"Gasto",B176&lt;&gt;"Reserva",B176&lt;&gt;"Ahorro"),AND(NOT(ISNUMBER(C176)),NOT(AND(C176="",ISNUMBER(H176)))),AND(ISNUMBER(C176),C176&lt;0),AND(J176&lt;&gt;"",OR(NOT(ISNUMBER(J176)),J176&lt;0))),"REVISAR datos","Correcto"))</f>
        <v/>
      </c>
      <c r="E176" s="34"/>
      <c r="F176" s="34"/>
      <c r="G176" s="35"/>
      <c r="H176" s="23" t="str">
        <f aca="false">IF(AND(B176="Reserva",ISNUMBER(E176),E176&gt;=0,ISNUMBER(F176),F176&gt;=0,ISNUMBER(G176)),MAX(0,E176-F176)/MAX(1,(YEAR(G176)-YEAR(Resumen!$E$4))*12+MONTH(G176)-MONTH(Resumen!$E$4)),"n.a.")</f>
        <v>n.a.</v>
      </c>
      <c r="I176" s="23" t="n">
        <f aca="false">IF(D176="Correcto",IF(ISNUMBER(C176),C176,H176),0)</f>
        <v>0</v>
      </c>
      <c r="J176" s="34"/>
      <c r="K176" s="23" t="n">
        <f aca="false">IF(D176="Correcto",I176-N(J176),0)</f>
        <v>0</v>
      </c>
      <c r="L176" s="1" t="n">
        <f aca="false">IF(COUNTA(A176:C176,E176:G176,J176)&gt;0,ROW(),0)</f>
        <v>0</v>
      </c>
    </row>
    <row r="177" customFormat="false" ht="30" hidden="false" customHeight="true" outlineLevel="0" collapsed="false">
      <c r="A177" s="32"/>
      <c r="B177" s="32"/>
      <c r="C177" s="33"/>
      <c r="D177" s="10" t="str">
        <f aca="false">IF(COUNTA(A177:C177,E177:G177,J177)=0,"",IF(OR(A177="",AND(B177&lt;&gt;"Gasto",B177&lt;&gt;"Reserva",B177&lt;&gt;"Ahorro"),AND(NOT(ISNUMBER(C177)),NOT(AND(C177="",ISNUMBER(H177)))),AND(ISNUMBER(C177),C177&lt;0),AND(J177&lt;&gt;"",OR(NOT(ISNUMBER(J177)),J177&lt;0))),"REVISAR datos","Correcto"))</f>
        <v/>
      </c>
      <c r="E177" s="34"/>
      <c r="F177" s="34"/>
      <c r="G177" s="35"/>
      <c r="H177" s="23" t="str">
        <f aca="false">IF(AND(B177="Reserva",ISNUMBER(E177),E177&gt;=0,ISNUMBER(F177),F177&gt;=0,ISNUMBER(G177)),MAX(0,E177-F177)/MAX(1,(YEAR(G177)-YEAR(Resumen!$E$4))*12+MONTH(G177)-MONTH(Resumen!$E$4)),"n.a.")</f>
        <v>n.a.</v>
      </c>
      <c r="I177" s="23" t="n">
        <f aca="false">IF(D177="Correcto",IF(ISNUMBER(C177),C177,H177),0)</f>
        <v>0</v>
      </c>
      <c r="J177" s="34"/>
      <c r="K177" s="23" t="n">
        <f aca="false">IF(D177="Correcto",I177-N(J177),0)</f>
        <v>0</v>
      </c>
      <c r="L177" s="1" t="n">
        <f aca="false">IF(COUNTA(A177:C177,E177:G177,J177)&gt;0,ROW(),0)</f>
        <v>0</v>
      </c>
    </row>
    <row r="178" customFormat="false" ht="30" hidden="false" customHeight="true" outlineLevel="0" collapsed="false">
      <c r="A178" s="32"/>
      <c r="B178" s="32"/>
      <c r="C178" s="33"/>
      <c r="D178" s="10" t="str">
        <f aca="false">IF(COUNTA(A178:C178,E178:G178,J178)=0,"",IF(OR(A178="",AND(B178&lt;&gt;"Gasto",B178&lt;&gt;"Reserva",B178&lt;&gt;"Ahorro"),AND(NOT(ISNUMBER(C178)),NOT(AND(C178="",ISNUMBER(H178)))),AND(ISNUMBER(C178),C178&lt;0),AND(J178&lt;&gt;"",OR(NOT(ISNUMBER(J178)),J178&lt;0))),"REVISAR datos","Correcto"))</f>
        <v/>
      </c>
      <c r="E178" s="34"/>
      <c r="F178" s="34"/>
      <c r="G178" s="35"/>
      <c r="H178" s="23" t="str">
        <f aca="false">IF(AND(B178="Reserva",ISNUMBER(E178),E178&gt;=0,ISNUMBER(F178),F178&gt;=0,ISNUMBER(G178)),MAX(0,E178-F178)/MAX(1,(YEAR(G178)-YEAR(Resumen!$E$4))*12+MONTH(G178)-MONTH(Resumen!$E$4)),"n.a.")</f>
        <v>n.a.</v>
      </c>
      <c r="I178" s="23" t="n">
        <f aca="false">IF(D178="Correcto",IF(ISNUMBER(C178),C178,H178),0)</f>
        <v>0</v>
      </c>
      <c r="J178" s="34"/>
      <c r="K178" s="23" t="n">
        <f aca="false">IF(D178="Correcto",I178-N(J178),0)</f>
        <v>0</v>
      </c>
      <c r="L178" s="1" t="n">
        <f aca="false">IF(COUNTA(A178:C178,E178:G178,J178)&gt;0,ROW(),0)</f>
        <v>0</v>
      </c>
    </row>
    <row r="179" customFormat="false" ht="30" hidden="false" customHeight="true" outlineLevel="0" collapsed="false">
      <c r="A179" s="32"/>
      <c r="B179" s="32"/>
      <c r="C179" s="33"/>
      <c r="D179" s="10" t="str">
        <f aca="false">IF(COUNTA(A179:C179,E179:G179,J179)=0,"",IF(OR(A179="",AND(B179&lt;&gt;"Gasto",B179&lt;&gt;"Reserva",B179&lt;&gt;"Ahorro"),AND(NOT(ISNUMBER(C179)),NOT(AND(C179="",ISNUMBER(H179)))),AND(ISNUMBER(C179),C179&lt;0),AND(J179&lt;&gt;"",OR(NOT(ISNUMBER(J179)),J179&lt;0))),"REVISAR datos","Correcto"))</f>
        <v/>
      </c>
      <c r="E179" s="34"/>
      <c r="F179" s="34"/>
      <c r="G179" s="35"/>
      <c r="H179" s="23" t="str">
        <f aca="false">IF(AND(B179="Reserva",ISNUMBER(E179),E179&gt;=0,ISNUMBER(F179),F179&gt;=0,ISNUMBER(G179)),MAX(0,E179-F179)/MAX(1,(YEAR(G179)-YEAR(Resumen!$E$4))*12+MONTH(G179)-MONTH(Resumen!$E$4)),"n.a.")</f>
        <v>n.a.</v>
      </c>
      <c r="I179" s="23" t="n">
        <f aca="false">IF(D179="Correcto",IF(ISNUMBER(C179),C179,H179),0)</f>
        <v>0</v>
      </c>
      <c r="J179" s="34"/>
      <c r="K179" s="23" t="n">
        <f aca="false">IF(D179="Correcto",I179-N(J179),0)</f>
        <v>0</v>
      </c>
      <c r="L179" s="1" t="n">
        <f aca="false">IF(COUNTA(A179:C179,E179:G179,J179)&gt;0,ROW(),0)</f>
        <v>0</v>
      </c>
    </row>
    <row r="180" customFormat="false" ht="30" hidden="false" customHeight="true" outlineLevel="0" collapsed="false">
      <c r="A180" s="32"/>
      <c r="B180" s="32"/>
      <c r="C180" s="33"/>
      <c r="D180" s="10" t="str">
        <f aca="false">IF(COUNTA(A180:C180,E180:G180,J180)=0,"",IF(OR(A180="",AND(B180&lt;&gt;"Gasto",B180&lt;&gt;"Reserva",B180&lt;&gt;"Ahorro"),AND(NOT(ISNUMBER(C180)),NOT(AND(C180="",ISNUMBER(H180)))),AND(ISNUMBER(C180),C180&lt;0),AND(J180&lt;&gt;"",OR(NOT(ISNUMBER(J180)),J180&lt;0))),"REVISAR datos","Correcto"))</f>
        <v/>
      </c>
      <c r="E180" s="34"/>
      <c r="F180" s="34"/>
      <c r="G180" s="35"/>
      <c r="H180" s="23" t="str">
        <f aca="false">IF(AND(B180="Reserva",ISNUMBER(E180),E180&gt;=0,ISNUMBER(F180),F180&gt;=0,ISNUMBER(G180)),MAX(0,E180-F180)/MAX(1,(YEAR(G180)-YEAR(Resumen!$E$4))*12+MONTH(G180)-MONTH(Resumen!$E$4)),"n.a.")</f>
        <v>n.a.</v>
      </c>
      <c r="I180" s="23" t="n">
        <f aca="false">IF(D180="Correcto",IF(ISNUMBER(C180),C180,H180),0)</f>
        <v>0</v>
      </c>
      <c r="J180" s="34"/>
      <c r="K180" s="23" t="n">
        <f aca="false">IF(D180="Correcto",I180-N(J180),0)</f>
        <v>0</v>
      </c>
      <c r="L180" s="1" t="n">
        <f aca="false">IF(COUNTA(A180:C180,E180:G180,J180)&gt;0,ROW(),0)</f>
        <v>0</v>
      </c>
    </row>
    <row r="181" customFormat="false" ht="30" hidden="false" customHeight="true" outlineLevel="0" collapsed="false">
      <c r="A181" s="32"/>
      <c r="B181" s="32"/>
      <c r="C181" s="33"/>
      <c r="D181" s="10" t="str">
        <f aca="false">IF(COUNTA(A181:C181,E181:G181,J181)=0,"",IF(OR(A181="",AND(B181&lt;&gt;"Gasto",B181&lt;&gt;"Reserva",B181&lt;&gt;"Ahorro"),AND(NOT(ISNUMBER(C181)),NOT(AND(C181="",ISNUMBER(H181)))),AND(ISNUMBER(C181),C181&lt;0),AND(J181&lt;&gt;"",OR(NOT(ISNUMBER(J181)),J181&lt;0))),"REVISAR datos","Correcto"))</f>
        <v/>
      </c>
      <c r="E181" s="34"/>
      <c r="F181" s="34"/>
      <c r="G181" s="35"/>
      <c r="H181" s="23" t="str">
        <f aca="false">IF(AND(B181="Reserva",ISNUMBER(E181),E181&gt;=0,ISNUMBER(F181),F181&gt;=0,ISNUMBER(G181)),MAX(0,E181-F181)/MAX(1,(YEAR(G181)-YEAR(Resumen!$E$4))*12+MONTH(G181)-MONTH(Resumen!$E$4)),"n.a.")</f>
        <v>n.a.</v>
      </c>
      <c r="I181" s="23" t="n">
        <f aca="false">IF(D181="Correcto",IF(ISNUMBER(C181),C181,H181),0)</f>
        <v>0</v>
      </c>
      <c r="J181" s="34"/>
      <c r="K181" s="23" t="n">
        <f aca="false">IF(D181="Correcto",I181-N(J181),0)</f>
        <v>0</v>
      </c>
      <c r="L181" s="1" t="n">
        <f aca="false">IF(COUNTA(A181:C181,E181:G181,J181)&gt;0,ROW(),0)</f>
        <v>0</v>
      </c>
    </row>
    <row r="182" customFormat="false" ht="30" hidden="false" customHeight="true" outlineLevel="0" collapsed="false">
      <c r="A182" s="32"/>
      <c r="B182" s="32"/>
      <c r="C182" s="33"/>
      <c r="D182" s="10" t="str">
        <f aca="false">IF(COUNTA(A182:C182,E182:G182,J182)=0,"",IF(OR(A182="",AND(B182&lt;&gt;"Gasto",B182&lt;&gt;"Reserva",B182&lt;&gt;"Ahorro"),AND(NOT(ISNUMBER(C182)),NOT(AND(C182="",ISNUMBER(H182)))),AND(ISNUMBER(C182),C182&lt;0),AND(J182&lt;&gt;"",OR(NOT(ISNUMBER(J182)),J182&lt;0))),"REVISAR datos","Correcto"))</f>
        <v/>
      </c>
      <c r="E182" s="34"/>
      <c r="F182" s="34"/>
      <c r="G182" s="35"/>
      <c r="H182" s="23" t="str">
        <f aca="false">IF(AND(B182="Reserva",ISNUMBER(E182),E182&gt;=0,ISNUMBER(F182),F182&gt;=0,ISNUMBER(G182)),MAX(0,E182-F182)/MAX(1,(YEAR(G182)-YEAR(Resumen!$E$4))*12+MONTH(G182)-MONTH(Resumen!$E$4)),"n.a.")</f>
        <v>n.a.</v>
      </c>
      <c r="I182" s="23" t="n">
        <f aca="false">IF(D182="Correcto",IF(ISNUMBER(C182),C182,H182),0)</f>
        <v>0</v>
      </c>
      <c r="J182" s="34"/>
      <c r="K182" s="23" t="n">
        <f aca="false">IF(D182="Correcto",I182-N(J182),0)</f>
        <v>0</v>
      </c>
      <c r="L182" s="1" t="n">
        <f aca="false">IF(COUNTA(A182:C182,E182:G182,J182)&gt;0,ROW(),0)</f>
        <v>0</v>
      </c>
    </row>
    <row r="183" customFormat="false" ht="30" hidden="false" customHeight="true" outlineLevel="0" collapsed="false">
      <c r="A183" s="32"/>
      <c r="B183" s="32"/>
      <c r="C183" s="33"/>
      <c r="D183" s="10" t="str">
        <f aca="false">IF(COUNTA(A183:C183,E183:G183,J183)=0,"",IF(OR(A183="",AND(B183&lt;&gt;"Gasto",B183&lt;&gt;"Reserva",B183&lt;&gt;"Ahorro"),AND(NOT(ISNUMBER(C183)),NOT(AND(C183="",ISNUMBER(H183)))),AND(ISNUMBER(C183),C183&lt;0),AND(J183&lt;&gt;"",OR(NOT(ISNUMBER(J183)),J183&lt;0))),"REVISAR datos","Correcto"))</f>
        <v/>
      </c>
      <c r="E183" s="34"/>
      <c r="F183" s="34"/>
      <c r="G183" s="35"/>
      <c r="H183" s="23" t="str">
        <f aca="false">IF(AND(B183="Reserva",ISNUMBER(E183),E183&gt;=0,ISNUMBER(F183),F183&gt;=0,ISNUMBER(G183)),MAX(0,E183-F183)/MAX(1,(YEAR(G183)-YEAR(Resumen!$E$4))*12+MONTH(G183)-MONTH(Resumen!$E$4)),"n.a.")</f>
        <v>n.a.</v>
      </c>
      <c r="I183" s="23" t="n">
        <f aca="false">IF(D183="Correcto",IF(ISNUMBER(C183),C183,H183),0)</f>
        <v>0</v>
      </c>
      <c r="J183" s="34"/>
      <c r="K183" s="23" t="n">
        <f aca="false">IF(D183="Correcto",I183-N(J183),0)</f>
        <v>0</v>
      </c>
      <c r="L183" s="1" t="n">
        <f aca="false">IF(COUNTA(A183:C183,E183:G183,J183)&gt;0,ROW(),0)</f>
        <v>0</v>
      </c>
    </row>
    <row r="184" customFormat="false" ht="30" hidden="false" customHeight="true" outlineLevel="0" collapsed="false">
      <c r="A184" s="32"/>
      <c r="B184" s="32"/>
      <c r="C184" s="33"/>
      <c r="D184" s="10" t="str">
        <f aca="false">IF(COUNTA(A184:C184,E184:G184,J184)=0,"",IF(OR(A184="",AND(B184&lt;&gt;"Gasto",B184&lt;&gt;"Reserva",B184&lt;&gt;"Ahorro"),AND(NOT(ISNUMBER(C184)),NOT(AND(C184="",ISNUMBER(H184)))),AND(ISNUMBER(C184),C184&lt;0),AND(J184&lt;&gt;"",OR(NOT(ISNUMBER(J184)),J184&lt;0))),"REVISAR datos","Correcto"))</f>
        <v/>
      </c>
      <c r="E184" s="34"/>
      <c r="F184" s="34"/>
      <c r="G184" s="35"/>
      <c r="H184" s="23" t="str">
        <f aca="false">IF(AND(B184="Reserva",ISNUMBER(E184),E184&gt;=0,ISNUMBER(F184),F184&gt;=0,ISNUMBER(G184)),MAX(0,E184-F184)/MAX(1,(YEAR(G184)-YEAR(Resumen!$E$4))*12+MONTH(G184)-MONTH(Resumen!$E$4)),"n.a.")</f>
        <v>n.a.</v>
      </c>
      <c r="I184" s="23" t="n">
        <f aca="false">IF(D184="Correcto",IF(ISNUMBER(C184),C184,H184),0)</f>
        <v>0</v>
      </c>
      <c r="J184" s="34"/>
      <c r="K184" s="23" t="n">
        <f aca="false">IF(D184="Correcto",I184-N(J184),0)</f>
        <v>0</v>
      </c>
      <c r="L184" s="1" t="n">
        <f aca="false">IF(COUNTA(A184:C184,E184:G184,J184)&gt;0,ROW(),0)</f>
        <v>0</v>
      </c>
    </row>
    <row r="185" customFormat="false" ht="30" hidden="false" customHeight="true" outlineLevel="0" collapsed="false">
      <c r="A185" s="32"/>
      <c r="B185" s="32"/>
      <c r="C185" s="33"/>
      <c r="D185" s="10" t="str">
        <f aca="false">IF(COUNTA(A185:C185,E185:G185,J185)=0,"",IF(OR(A185="",AND(B185&lt;&gt;"Gasto",B185&lt;&gt;"Reserva",B185&lt;&gt;"Ahorro"),AND(NOT(ISNUMBER(C185)),NOT(AND(C185="",ISNUMBER(H185)))),AND(ISNUMBER(C185),C185&lt;0),AND(J185&lt;&gt;"",OR(NOT(ISNUMBER(J185)),J185&lt;0))),"REVISAR datos","Correcto"))</f>
        <v/>
      </c>
      <c r="E185" s="34"/>
      <c r="F185" s="34"/>
      <c r="G185" s="35"/>
      <c r="H185" s="23" t="str">
        <f aca="false">IF(AND(B185="Reserva",ISNUMBER(E185),E185&gt;=0,ISNUMBER(F185),F185&gt;=0,ISNUMBER(G185)),MAX(0,E185-F185)/MAX(1,(YEAR(G185)-YEAR(Resumen!$E$4))*12+MONTH(G185)-MONTH(Resumen!$E$4)),"n.a.")</f>
        <v>n.a.</v>
      </c>
      <c r="I185" s="23" t="n">
        <f aca="false">IF(D185="Correcto",IF(ISNUMBER(C185),C185,H185),0)</f>
        <v>0</v>
      </c>
      <c r="J185" s="34"/>
      <c r="K185" s="23" t="n">
        <f aca="false">IF(D185="Correcto",I185-N(J185),0)</f>
        <v>0</v>
      </c>
      <c r="L185" s="1" t="n">
        <f aca="false">IF(COUNTA(A185:C185,E185:G185,J185)&gt;0,ROW(),0)</f>
        <v>0</v>
      </c>
    </row>
    <row r="186" customFormat="false" ht="30" hidden="false" customHeight="true" outlineLevel="0" collapsed="false">
      <c r="A186" s="32"/>
      <c r="B186" s="32"/>
      <c r="C186" s="33"/>
      <c r="D186" s="10" t="str">
        <f aca="false">IF(COUNTA(A186:C186,E186:G186,J186)=0,"",IF(OR(A186="",AND(B186&lt;&gt;"Gasto",B186&lt;&gt;"Reserva",B186&lt;&gt;"Ahorro"),AND(NOT(ISNUMBER(C186)),NOT(AND(C186="",ISNUMBER(H186)))),AND(ISNUMBER(C186),C186&lt;0),AND(J186&lt;&gt;"",OR(NOT(ISNUMBER(J186)),J186&lt;0))),"REVISAR datos","Correcto"))</f>
        <v/>
      </c>
      <c r="E186" s="34"/>
      <c r="F186" s="34"/>
      <c r="G186" s="35"/>
      <c r="H186" s="23" t="str">
        <f aca="false">IF(AND(B186="Reserva",ISNUMBER(E186),E186&gt;=0,ISNUMBER(F186),F186&gt;=0,ISNUMBER(G186)),MAX(0,E186-F186)/MAX(1,(YEAR(G186)-YEAR(Resumen!$E$4))*12+MONTH(G186)-MONTH(Resumen!$E$4)),"n.a.")</f>
        <v>n.a.</v>
      </c>
      <c r="I186" s="23" t="n">
        <f aca="false">IF(D186="Correcto",IF(ISNUMBER(C186),C186,H186),0)</f>
        <v>0</v>
      </c>
      <c r="J186" s="34"/>
      <c r="K186" s="23" t="n">
        <f aca="false">IF(D186="Correcto",I186-N(J186),0)</f>
        <v>0</v>
      </c>
      <c r="L186" s="1" t="n">
        <f aca="false">IF(COUNTA(A186:C186,E186:G186,J186)&gt;0,ROW(),0)</f>
        <v>0</v>
      </c>
    </row>
    <row r="187" customFormat="false" ht="30" hidden="false" customHeight="true" outlineLevel="0" collapsed="false">
      <c r="A187" s="32"/>
      <c r="B187" s="32"/>
      <c r="C187" s="33"/>
      <c r="D187" s="10" t="str">
        <f aca="false">IF(COUNTA(A187:C187,E187:G187,J187)=0,"",IF(OR(A187="",AND(B187&lt;&gt;"Gasto",B187&lt;&gt;"Reserva",B187&lt;&gt;"Ahorro"),AND(NOT(ISNUMBER(C187)),NOT(AND(C187="",ISNUMBER(H187)))),AND(ISNUMBER(C187),C187&lt;0),AND(J187&lt;&gt;"",OR(NOT(ISNUMBER(J187)),J187&lt;0))),"REVISAR datos","Correcto"))</f>
        <v/>
      </c>
      <c r="E187" s="34"/>
      <c r="F187" s="34"/>
      <c r="G187" s="35"/>
      <c r="H187" s="23" t="str">
        <f aca="false">IF(AND(B187="Reserva",ISNUMBER(E187),E187&gt;=0,ISNUMBER(F187),F187&gt;=0,ISNUMBER(G187)),MAX(0,E187-F187)/MAX(1,(YEAR(G187)-YEAR(Resumen!$E$4))*12+MONTH(G187)-MONTH(Resumen!$E$4)),"n.a.")</f>
        <v>n.a.</v>
      </c>
      <c r="I187" s="23" t="n">
        <f aca="false">IF(D187="Correcto",IF(ISNUMBER(C187),C187,H187),0)</f>
        <v>0</v>
      </c>
      <c r="J187" s="34"/>
      <c r="K187" s="23" t="n">
        <f aca="false">IF(D187="Correcto",I187-N(J187),0)</f>
        <v>0</v>
      </c>
      <c r="L187" s="1" t="n">
        <f aca="false">IF(COUNTA(A187:C187,E187:G187,J187)&gt;0,ROW(),0)</f>
        <v>0</v>
      </c>
    </row>
    <row r="188" customFormat="false" ht="30" hidden="false" customHeight="true" outlineLevel="0" collapsed="false">
      <c r="A188" s="32"/>
      <c r="B188" s="32"/>
      <c r="C188" s="33"/>
      <c r="D188" s="10" t="str">
        <f aca="false">IF(COUNTA(A188:C188,E188:G188,J188)=0,"",IF(OR(A188="",AND(B188&lt;&gt;"Gasto",B188&lt;&gt;"Reserva",B188&lt;&gt;"Ahorro"),AND(NOT(ISNUMBER(C188)),NOT(AND(C188="",ISNUMBER(H188)))),AND(ISNUMBER(C188),C188&lt;0),AND(J188&lt;&gt;"",OR(NOT(ISNUMBER(J188)),J188&lt;0))),"REVISAR datos","Correcto"))</f>
        <v/>
      </c>
      <c r="E188" s="34"/>
      <c r="F188" s="34"/>
      <c r="G188" s="35"/>
      <c r="H188" s="23" t="str">
        <f aca="false">IF(AND(B188="Reserva",ISNUMBER(E188),E188&gt;=0,ISNUMBER(F188),F188&gt;=0,ISNUMBER(G188)),MAX(0,E188-F188)/MAX(1,(YEAR(G188)-YEAR(Resumen!$E$4))*12+MONTH(G188)-MONTH(Resumen!$E$4)),"n.a.")</f>
        <v>n.a.</v>
      </c>
      <c r="I188" s="23" t="n">
        <f aca="false">IF(D188="Correcto",IF(ISNUMBER(C188),C188,H188),0)</f>
        <v>0</v>
      </c>
      <c r="J188" s="34"/>
      <c r="K188" s="23" t="n">
        <f aca="false">IF(D188="Correcto",I188-N(J188),0)</f>
        <v>0</v>
      </c>
      <c r="L188" s="1" t="n">
        <f aca="false">IF(COUNTA(A188:C188,E188:G188,J188)&gt;0,ROW(),0)</f>
        <v>0</v>
      </c>
    </row>
    <row r="189" customFormat="false" ht="30" hidden="false" customHeight="true" outlineLevel="0" collapsed="false">
      <c r="A189" s="32"/>
      <c r="B189" s="32"/>
      <c r="C189" s="33"/>
      <c r="D189" s="10" t="str">
        <f aca="false">IF(COUNTA(A189:C189,E189:G189,J189)=0,"",IF(OR(A189="",AND(B189&lt;&gt;"Gasto",B189&lt;&gt;"Reserva",B189&lt;&gt;"Ahorro"),AND(NOT(ISNUMBER(C189)),NOT(AND(C189="",ISNUMBER(H189)))),AND(ISNUMBER(C189),C189&lt;0),AND(J189&lt;&gt;"",OR(NOT(ISNUMBER(J189)),J189&lt;0))),"REVISAR datos","Correcto"))</f>
        <v/>
      </c>
      <c r="E189" s="34"/>
      <c r="F189" s="34"/>
      <c r="G189" s="35"/>
      <c r="H189" s="23" t="str">
        <f aca="false">IF(AND(B189="Reserva",ISNUMBER(E189),E189&gt;=0,ISNUMBER(F189),F189&gt;=0,ISNUMBER(G189)),MAX(0,E189-F189)/MAX(1,(YEAR(G189)-YEAR(Resumen!$E$4))*12+MONTH(G189)-MONTH(Resumen!$E$4)),"n.a.")</f>
        <v>n.a.</v>
      </c>
      <c r="I189" s="23" t="n">
        <f aca="false">IF(D189="Correcto",IF(ISNUMBER(C189),C189,H189),0)</f>
        <v>0</v>
      </c>
      <c r="J189" s="34"/>
      <c r="K189" s="23" t="n">
        <f aca="false">IF(D189="Correcto",I189-N(J189),0)</f>
        <v>0</v>
      </c>
      <c r="L189" s="1" t="n">
        <f aca="false">IF(COUNTA(A189:C189,E189:G189,J189)&gt;0,ROW(),0)</f>
        <v>0</v>
      </c>
    </row>
    <row r="190" customFormat="false" ht="30" hidden="false" customHeight="true" outlineLevel="0" collapsed="false">
      <c r="A190" s="32"/>
      <c r="B190" s="32"/>
      <c r="C190" s="33"/>
      <c r="D190" s="10" t="str">
        <f aca="false">IF(COUNTA(A190:C190,E190:G190,J190)=0,"",IF(OR(A190="",AND(B190&lt;&gt;"Gasto",B190&lt;&gt;"Reserva",B190&lt;&gt;"Ahorro"),AND(NOT(ISNUMBER(C190)),NOT(AND(C190="",ISNUMBER(H190)))),AND(ISNUMBER(C190),C190&lt;0),AND(J190&lt;&gt;"",OR(NOT(ISNUMBER(J190)),J190&lt;0))),"REVISAR datos","Correcto"))</f>
        <v/>
      </c>
      <c r="E190" s="34"/>
      <c r="F190" s="34"/>
      <c r="G190" s="35"/>
      <c r="H190" s="23" t="str">
        <f aca="false">IF(AND(B190="Reserva",ISNUMBER(E190),E190&gt;=0,ISNUMBER(F190),F190&gt;=0,ISNUMBER(G190)),MAX(0,E190-F190)/MAX(1,(YEAR(G190)-YEAR(Resumen!$E$4))*12+MONTH(G190)-MONTH(Resumen!$E$4)),"n.a.")</f>
        <v>n.a.</v>
      </c>
      <c r="I190" s="23" t="n">
        <f aca="false">IF(D190="Correcto",IF(ISNUMBER(C190),C190,H190),0)</f>
        <v>0</v>
      </c>
      <c r="J190" s="34"/>
      <c r="K190" s="23" t="n">
        <f aca="false">IF(D190="Correcto",I190-N(J190),0)</f>
        <v>0</v>
      </c>
      <c r="L190" s="1" t="n">
        <f aca="false">IF(COUNTA(A190:C190,E190:G190,J190)&gt;0,ROW(),0)</f>
        <v>0</v>
      </c>
    </row>
    <row r="191" customFormat="false" ht="30" hidden="false" customHeight="true" outlineLevel="0" collapsed="false">
      <c r="A191" s="32"/>
      <c r="B191" s="32"/>
      <c r="C191" s="33"/>
      <c r="D191" s="10" t="str">
        <f aca="false">IF(COUNTA(A191:C191,E191:G191,J191)=0,"",IF(OR(A191="",AND(B191&lt;&gt;"Gasto",B191&lt;&gt;"Reserva",B191&lt;&gt;"Ahorro"),AND(NOT(ISNUMBER(C191)),NOT(AND(C191="",ISNUMBER(H191)))),AND(ISNUMBER(C191),C191&lt;0),AND(J191&lt;&gt;"",OR(NOT(ISNUMBER(J191)),J191&lt;0))),"REVISAR datos","Correcto"))</f>
        <v/>
      </c>
      <c r="E191" s="34"/>
      <c r="F191" s="34"/>
      <c r="G191" s="35"/>
      <c r="H191" s="23" t="str">
        <f aca="false">IF(AND(B191="Reserva",ISNUMBER(E191),E191&gt;=0,ISNUMBER(F191),F191&gt;=0,ISNUMBER(G191)),MAX(0,E191-F191)/MAX(1,(YEAR(G191)-YEAR(Resumen!$E$4))*12+MONTH(G191)-MONTH(Resumen!$E$4)),"n.a.")</f>
        <v>n.a.</v>
      </c>
      <c r="I191" s="23" t="n">
        <f aca="false">IF(D191="Correcto",IF(ISNUMBER(C191),C191,H191),0)</f>
        <v>0</v>
      </c>
      <c r="J191" s="34"/>
      <c r="K191" s="23" t="n">
        <f aca="false">IF(D191="Correcto",I191-N(J191),0)</f>
        <v>0</v>
      </c>
      <c r="L191" s="1" t="n">
        <f aca="false">IF(COUNTA(A191:C191,E191:G191,J191)&gt;0,ROW(),0)</f>
        <v>0</v>
      </c>
    </row>
    <row r="192" customFormat="false" ht="30" hidden="false" customHeight="true" outlineLevel="0" collapsed="false">
      <c r="A192" s="32"/>
      <c r="B192" s="32"/>
      <c r="C192" s="33"/>
      <c r="D192" s="10" t="str">
        <f aca="false">IF(COUNTA(A192:C192,E192:G192,J192)=0,"",IF(OR(A192="",AND(B192&lt;&gt;"Gasto",B192&lt;&gt;"Reserva",B192&lt;&gt;"Ahorro"),AND(NOT(ISNUMBER(C192)),NOT(AND(C192="",ISNUMBER(H192)))),AND(ISNUMBER(C192),C192&lt;0),AND(J192&lt;&gt;"",OR(NOT(ISNUMBER(J192)),J192&lt;0))),"REVISAR datos","Correcto"))</f>
        <v/>
      </c>
      <c r="E192" s="34"/>
      <c r="F192" s="34"/>
      <c r="G192" s="35"/>
      <c r="H192" s="23" t="str">
        <f aca="false">IF(AND(B192="Reserva",ISNUMBER(E192),E192&gt;=0,ISNUMBER(F192),F192&gt;=0,ISNUMBER(G192)),MAX(0,E192-F192)/MAX(1,(YEAR(G192)-YEAR(Resumen!$E$4))*12+MONTH(G192)-MONTH(Resumen!$E$4)),"n.a.")</f>
        <v>n.a.</v>
      </c>
      <c r="I192" s="23" t="n">
        <f aca="false">IF(D192="Correcto",IF(ISNUMBER(C192),C192,H192),0)</f>
        <v>0</v>
      </c>
      <c r="J192" s="34"/>
      <c r="K192" s="23" t="n">
        <f aca="false">IF(D192="Correcto",I192-N(J192),0)</f>
        <v>0</v>
      </c>
      <c r="L192" s="1" t="n">
        <f aca="false">IF(COUNTA(A192:C192,E192:G192,J192)&gt;0,ROW(),0)</f>
        <v>0</v>
      </c>
    </row>
    <row r="193" customFormat="false" ht="30" hidden="false" customHeight="true" outlineLevel="0" collapsed="false">
      <c r="A193" s="32"/>
      <c r="B193" s="32"/>
      <c r="C193" s="33"/>
      <c r="D193" s="10" t="str">
        <f aca="false">IF(COUNTA(A193:C193,E193:G193,J193)=0,"",IF(OR(A193="",AND(B193&lt;&gt;"Gasto",B193&lt;&gt;"Reserva",B193&lt;&gt;"Ahorro"),AND(NOT(ISNUMBER(C193)),NOT(AND(C193="",ISNUMBER(H193)))),AND(ISNUMBER(C193),C193&lt;0),AND(J193&lt;&gt;"",OR(NOT(ISNUMBER(J193)),J193&lt;0))),"REVISAR datos","Correcto"))</f>
        <v/>
      </c>
      <c r="E193" s="34"/>
      <c r="F193" s="34"/>
      <c r="G193" s="35"/>
      <c r="H193" s="23" t="str">
        <f aca="false">IF(AND(B193="Reserva",ISNUMBER(E193),E193&gt;=0,ISNUMBER(F193),F193&gt;=0,ISNUMBER(G193)),MAX(0,E193-F193)/MAX(1,(YEAR(G193)-YEAR(Resumen!$E$4))*12+MONTH(G193)-MONTH(Resumen!$E$4)),"n.a.")</f>
        <v>n.a.</v>
      </c>
      <c r="I193" s="23" t="n">
        <f aca="false">IF(D193="Correcto",IF(ISNUMBER(C193),C193,H193),0)</f>
        <v>0</v>
      </c>
      <c r="J193" s="34"/>
      <c r="K193" s="23" t="n">
        <f aca="false">IF(D193="Correcto",I193-N(J193),0)</f>
        <v>0</v>
      </c>
      <c r="L193" s="1" t="n">
        <f aca="false">IF(COUNTA(A193:C193,E193:G193,J193)&gt;0,ROW(),0)</f>
        <v>0</v>
      </c>
    </row>
    <row r="194" customFormat="false" ht="30" hidden="false" customHeight="true" outlineLevel="0" collapsed="false">
      <c r="A194" s="32"/>
      <c r="B194" s="32"/>
      <c r="C194" s="33"/>
      <c r="D194" s="10" t="str">
        <f aca="false">IF(COUNTA(A194:C194,E194:G194,J194)=0,"",IF(OR(A194="",AND(B194&lt;&gt;"Gasto",B194&lt;&gt;"Reserva",B194&lt;&gt;"Ahorro"),AND(NOT(ISNUMBER(C194)),NOT(AND(C194="",ISNUMBER(H194)))),AND(ISNUMBER(C194),C194&lt;0),AND(J194&lt;&gt;"",OR(NOT(ISNUMBER(J194)),J194&lt;0))),"REVISAR datos","Correcto"))</f>
        <v/>
      </c>
      <c r="E194" s="34"/>
      <c r="F194" s="34"/>
      <c r="G194" s="35"/>
      <c r="H194" s="23" t="str">
        <f aca="false">IF(AND(B194="Reserva",ISNUMBER(E194),E194&gt;=0,ISNUMBER(F194),F194&gt;=0,ISNUMBER(G194)),MAX(0,E194-F194)/MAX(1,(YEAR(G194)-YEAR(Resumen!$E$4))*12+MONTH(G194)-MONTH(Resumen!$E$4)),"n.a.")</f>
        <v>n.a.</v>
      </c>
      <c r="I194" s="23" t="n">
        <f aca="false">IF(D194="Correcto",IF(ISNUMBER(C194),C194,H194),0)</f>
        <v>0</v>
      </c>
      <c r="J194" s="34"/>
      <c r="K194" s="23" t="n">
        <f aca="false">IF(D194="Correcto",I194-N(J194),0)</f>
        <v>0</v>
      </c>
      <c r="L194" s="1" t="n">
        <f aca="false">IF(COUNTA(A194:C194,E194:G194,J194)&gt;0,ROW(),0)</f>
        <v>0</v>
      </c>
    </row>
    <row r="195" customFormat="false" ht="30" hidden="false" customHeight="true" outlineLevel="0" collapsed="false">
      <c r="A195" s="32"/>
      <c r="B195" s="32"/>
      <c r="C195" s="33"/>
      <c r="D195" s="10" t="str">
        <f aca="false">IF(COUNTA(A195:C195,E195:G195,J195)=0,"",IF(OR(A195="",AND(B195&lt;&gt;"Gasto",B195&lt;&gt;"Reserva",B195&lt;&gt;"Ahorro"),AND(NOT(ISNUMBER(C195)),NOT(AND(C195="",ISNUMBER(H195)))),AND(ISNUMBER(C195),C195&lt;0),AND(J195&lt;&gt;"",OR(NOT(ISNUMBER(J195)),J195&lt;0))),"REVISAR datos","Correcto"))</f>
        <v/>
      </c>
      <c r="E195" s="34"/>
      <c r="F195" s="34"/>
      <c r="G195" s="35"/>
      <c r="H195" s="23" t="str">
        <f aca="false">IF(AND(B195="Reserva",ISNUMBER(E195),E195&gt;=0,ISNUMBER(F195),F195&gt;=0,ISNUMBER(G195)),MAX(0,E195-F195)/MAX(1,(YEAR(G195)-YEAR(Resumen!$E$4))*12+MONTH(G195)-MONTH(Resumen!$E$4)),"n.a.")</f>
        <v>n.a.</v>
      </c>
      <c r="I195" s="23" t="n">
        <f aca="false">IF(D195="Correcto",IF(ISNUMBER(C195),C195,H195),0)</f>
        <v>0</v>
      </c>
      <c r="J195" s="34"/>
      <c r="K195" s="23" t="n">
        <f aca="false">IF(D195="Correcto",I195-N(J195),0)</f>
        <v>0</v>
      </c>
      <c r="L195" s="1" t="n">
        <f aca="false">IF(COUNTA(A195:C195,E195:G195,J195)&gt;0,ROW(),0)</f>
        <v>0</v>
      </c>
    </row>
    <row r="196" customFormat="false" ht="30" hidden="false" customHeight="true" outlineLevel="0" collapsed="false">
      <c r="A196" s="32"/>
      <c r="B196" s="32"/>
      <c r="C196" s="33"/>
      <c r="D196" s="10" t="str">
        <f aca="false">IF(COUNTA(A196:C196,E196:G196,J196)=0,"",IF(OR(A196="",AND(B196&lt;&gt;"Gasto",B196&lt;&gt;"Reserva",B196&lt;&gt;"Ahorro"),AND(NOT(ISNUMBER(C196)),NOT(AND(C196="",ISNUMBER(H196)))),AND(ISNUMBER(C196),C196&lt;0),AND(J196&lt;&gt;"",OR(NOT(ISNUMBER(J196)),J196&lt;0))),"REVISAR datos","Correcto"))</f>
        <v/>
      </c>
      <c r="E196" s="34"/>
      <c r="F196" s="34"/>
      <c r="G196" s="35"/>
      <c r="H196" s="23" t="str">
        <f aca="false">IF(AND(B196="Reserva",ISNUMBER(E196),E196&gt;=0,ISNUMBER(F196),F196&gt;=0,ISNUMBER(G196)),MAX(0,E196-F196)/MAX(1,(YEAR(G196)-YEAR(Resumen!$E$4))*12+MONTH(G196)-MONTH(Resumen!$E$4)),"n.a.")</f>
        <v>n.a.</v>
      </c>
      <c r="I196" s="23" t="n">
        <f aca="false">IF(D196="Correcto",IF(ISNUMBER(C196),C196,H196),0)</f>
        <v>0</v>
      </c>
      <c r="J196" s="34"/>
      <c r="K196" s="23" t="n">
        <f aca="false">IF(D196="Correcto",I196-N(J196),0)</f>
        <v>0</v>
      </c>
      <c r="L196" s="1" t="n">
        <f aca="false">IF(COUNTA(A196:C196,E196:G196,J196)&gt;0,ROW(),0)</f>
        <v>0</v>
      </c>
    </row>
    <row r="197" customFormat="false" ht="30" hidden="false" customHeight="true" outlineLevel="0" collapsed="false">
      <c r="A197" s="32"/>
      <c r="B197" s="32"/>
      <c r="C197" s="33"/>
      <c r="D197" s="10" t="str">
        <f aca="false">IF(COUNTA(A197:C197,E197:G197,J197)=0,"",IF(OR(A197="",AND(B197&lt;&gt;"Gasto",B197&lt;&gt;"Reserva",B197&lt;&gt;"Ahorro"),AND(NOT(ISNUMBER(C197)),NOT(AND(C197="",ISNUMBER(H197)))),AND(ISNUMBER(C197),C197&lt;0),AND(J197&lt;&gt;"",OR(NOT(ISNUMBER(J197)),J197&lt;0))),"REVISAR datos","Correcto"))</f>
        <v/>
      </c>
      <c r="E197" s="34"/>
      <c r="F197" s="34"/>
      <c r="G197" s="35"/>
      <c r="H197" s="23" t="str">
        <f aca="false">IF(AND(B197="Reserva",ISNUMBER(E197),E197&gt;=0,ISNUMBER(F197),F197&gt;=0,ISNUMBER(G197)),MAX(0,E197-F197)/MAX(1,(YEAR(G197)-YEAR(Resumen!$E$4))*12+MONTH(G197)-MONTH(Resumen!$E$4)),"n.a.")</f>
        <v>n.a.</v>
      </c>
      <c r="I197" s="23" t="n">
        <f aca="false">IF(D197="Correcto",IF(ISNUMBER(C197),C197,H197),0)</f>
        <v>0</v>
      </c>
      <c r="J197" s="34"/>
      <c r="K197" s="23" t="n">
        <f aca="false">IF(D197="Correcto",I197-N(J197),0)</f>
        <v>0</v>
      </c>
      <c r="L197" s="1" t="n">
        <f aca="false">IF(COUNTA(A197:C197,E197:G197,J197)&gt;0,ROW(),0)</f>
        <v>0</v>
      </c>
    </row>
    <row r="198" customFormat="false" ht="30" hidden="false" customHeight="true" outlineLevel="0" collapsed="false">
      <c r="A198" s="32"/>
      <c r="B198" s="32"/>
      <c r="C198" s="33"/>
      <c r="D198" s="10" t="str">
        <f aca="false">IF(COUNTA(A198:C198,E198:G198,J198)=0,"",IF(OR(A198="",AND(B198&lt;&gt;"Gasto",B198&lt;&gt;"Reserva",B198&lt;&gt;"Ahorro"),AND(NOT(ISNUMBER(C198)),NOT(AND(C198="",ISNUMBER(H198)))),AND(ISNUMBER(C198),C198&lt;0),AND(J198&lt;&gt;"",OR(NOT(ISNUMBER(J198)),J198&lt;0))),"REVISAR datos","Correcto"))</f>
        <v/>
      </c>
      <c r="E198" s="34"/>
      <c r="F198" s="34"/>
      <c r="G198" s="35"/>
      <c r="H198" s="23" t="str">
        <f aca="false">IF(AND(B198="Reserva",ISNUMBER(E198),E198&gt;=0,ISNUMBER(F198),F198&gt;=0,ISNUMBER(G198)),MAX(0,E198-F198)/MAX(1,(YEAR(G198)-YEAR(Resumen!$E$4))*12+MONTH(G198)-MONTH(Resumen!$E$4)),"n.a.")</f>
        <v>n.a.</v>
      </c>
      <c r="I198" s="23" t="n">
        <f aca="false">IF(D198="Correcto",IF(ISNUMBER(C198),C198,H198),0)</f>
        <v>0</v>
      </c>
      <c r="J198" s="34"/>
      <c r="K198" s="23" t="n">
        <f aca="false">IF(D198="Correcto",I198-N(J198),0)</f>
        <v>0</v>
      </c>
      <c r="L198" s="1" t="n">
        <f aca="false">IF(COUNTA(A198:C198,E198:G198,J198)&gt;0,ROW(),0)</f>
        <v>0</v>
      </c>
    </row>
    <row r="199" customFormat="false" ht="30" hidden="false" customHeight="true" outlineLevel="0" collapsed="false">
      <c r="A199" s="32"/>
      <c r="B199" s="32"/>
      <c r="C199" s="33"/>
      <c r="D199" s="10" t="str">
        <f aca="false">IF(COUNTA(A199:C199,E199:G199,J199)=0,"",IF(OR(A199="",AND(B199&lt;&gt;"Gasto",B199&lt;&gt;"Reserva",B199&lt;&gt;"Ahorro"),AND(NOT(ISNUMBER(C199)),NOT(AND(C199="",ISNUMBER(H199)))),AND(ISNUMBER(C199),C199&lt;0),AND(J199&lt;&gt;"",OR(NOT(ISNUMBER(J199)),J199&lt;0))),"REVISAR datos","Correcto"))</f>
        <v/>
      </c>
      <c r="E199" s="34"/>
      <c r="F199" s="34"/>
      <c r="G199" s="35"/>
      <c r="H199" s="23" t="str">
        <f aca="false">IF(AND(B199="Reserva",ISNUMBER(E199),E199&gt;=0,ISNUMBER(F199),F199&gt;=0,ISNUMBER(G199)),MAX(0,E199-F199)/MAX(1,(YEAR(G199)-YEAR(Resumen!$E$4))*12+MONTH(G199)-MONTH(Resumen!$E$4)),"n.a.")</f>
        <v>n.a.</v>
      </c>
      <c r="I199" s="23" t="n">
        <f aca="false">IF(D199="Correcto",IF(ISNUMBER(C199),C199,H199),0)</f>
        <v>0</v>
      </c>
      <c r="J199" s="34"/>
      <c r="K199" s="23" t="n">
        <f aca="false">IF(D199="Correcto",I199-N(J199),0)</f>
        <v>0</v>
      </c>
      <c r="L199" s="1" t="n">
        <f aca="false">IF(COUNTA(A199:C199,E199:G199,J199)&gt;0,ROW(),0)</f>
        <v>0</v>
      </c>
    </row>
    <row r="200" customFormat="false" ht="30" hidden="false" customHeight="true" outlineLevel="0" collapsed="false">
      <c r="A200" s="32"/>
      <c r="B200" s="32"/>
      <c r="C200" s="33"/>
      <c r="D200" s="10" t="str">
        <f aca="false">IF(COUNTA(A200:C200,E200:G200,J200)=0,"",IF(OR(A200="",AND(B200&lt;&gt;"Gasto",B200&lt;&gt;"Reserva",B200&lt;&gt;"Ahorro"),AND(NOT(ISNUMBER(C200)),NOT(AND(C200="",ISNUMBER(H200)))),AND(ISNUMBER(C200),C200&lt;0),AND(J200&lt;&gt;"",OR(NOT(ISNUMBER(J200)),J200&lt;0))),"REVISAR datos","Correcto"))</f>
        <v/>
      </c>
      <c r="E200" s="34"/>
      <c r="F200" s="34"/>
      <c r="G200" s="35"/>
      <c r="H200" s="23" t="str">
        <f aca="false">IF(AND(B200="Reserva",ISNUMBER(E200),E200&gt;=0,ISNUMBER(F200),F200&gt;=0,ISNUMBER(G200)),MAX(0,E200-F200)/MAX(1,(YEAR(G200)-YEAR(Resumen!$E$4))*12+MONTH(G200)-MONTH(Resumen!$E$4)),"n.a.")</f>
        <v>n.a.</v>
      </c>
      <c r="I200" s="23" t="n">
        <f aca="false">IF(D200="Correcto",IF(ISNUMBER(C200),C200,H200),0)</f>
        <v>0</v>
      </c>
      <c r="J200" s="34"/>
      <c r="K200" s="23" t="n">
        <f aca="false">IF(D200="Correcto",I200-N(J200),0)</f>
        <v>0</v>
      </c>
      <c r="L200" s="1" t="n">
        <f aca="false">IF(COUNTA(A200:C200,E200:G200,J200)&gt;0,ROW(),0)</f>
        <v>0</v>
      </c>
    </row>
    <row r="201" customFormat="false" ht="30" hidden="false" customHeight="true" outlineLevel="0" collapsed="false">
      <c r="A201" s="32"/>
      <c r="B201" s="32"/>
      <c r="C201" s="33"/>
      <c r="D201" s="10" t="str">
        <f aca="false">IF(COUNTA(A201:C201,E201:G201,J201)=0,"",IF(OR(A201="",AND(B201&lt;&gt;"Gasto",B201&lt;&gt;"Reserva",B201&lt;&gt;"Ahorro"),AND(NOT(ISNUMBER(C201)),NOT(AND(C201="",ISNUMBER(H201)))),AND(ISNUMBER(C201),C201&lt;0),AND(J201&lt;&gt;"",OR(NOT(ISNUMBER(J201)),J201&lt;0))),"REVISAR datos","Correcto"))</f>
        <v/>
      </c>
      <c r="E201" s="34"/>
      <c r="F201" s="34"/>
      <c r="G201" s="35"/>
      <c r="H201" s="23" t="str">
        <f aca="false">IF(AND(B201="Reserva",ISNUMBER(E201),E201&gt;=0,ISNUMBER(F201),F201&gt;=0,ISNUMBER(G201)),MAX(0,E201-F201)/MAX(1,(YEAR(G201)-YEAR(Resumen!$E$4))*12+MONTH(G201)-MONTH(Resumen!$E$4)),"n.a.")</f>
        <v>n.a.</v>
      </c>
      <c r="I201" s="23" t="n">
        <f aca="false">IF(D201="Correcto",IF(ISNUMBER(C201),C201,H201),0)</f>
        <v>0</v>
      </c>
      <c r="J201" s="34"/>
      <c r="K201" s="23" t="n">
        <f aca="false">IF(D201="Correcto",I201-N(J201),0)</f>
        <v>0</v>
      </c>
      <c r="L201" s="1" t="n">
        <f aca="false">IF(COUNTA(A201:C201,E201:G201,J201)&gt;0,ROW(),0)</f>
        <v>0</v>
      </c>
    </row>
    <row r="202" customFormat="false" ht="30" hidden="false" customHeight="true" outlineLevel="0" collapsed="false">
      <c r="A202" s="32"/>
      <c r="B202" s="32"/>
      <c r="C202" s="33"/>
      <c r="D202" s="10" t="str">
        <f aca="false">IF(COUNTA(A202:C202,E202:G202,J202)=0,"",IF(OR(A202="",AND(B202&lt;&gt;"Gasto",B202&lt;&gt;"Reserva",B202&lt;&gt;"Ahorro"),AND(NOT(ISNUMBER(C202)),NOT(AND(C202="",ISNUMBER(H202)))),AND(ISNUMBER(C202),C202&lt;0),AND(J202&lt;&gt;"",OR(NOT(ISNUMBER(J202)),J202&lt;0))),"REVISAR datos","Correcto"))</f>
        <v/>
      </c>
      <c r="E202" s="34"/>
      <c r="F202" s="34"/>
      <c r="G202" s="35"/>
      <c r="H202" s="23" t="str">
        <f aca="false">IF(AND(B202="Reserva",ISNUMBER(E202),E202&gt;=0,ISNUMBER(F202),F202&gt;=0,ISNUMBER(G202)),MAX(0,E202-F202)/MAX(1,(YEAR(G202)-YEAR(Resumen!$E$4))*12+MONTH(G202)-MONTH(Resumen!$E$4)),"n.a.")</f>
        <v>n.a.</v>
      </c>
      <c r="I202" s="23" t="n">
        <f aca="false">IF(D202="Correcto",IF(ISNUMBER(C202),C202,H202),0)</f>
        <v>0</v>
      </c>
      <c r="J202" s="34"/>
      <c r="K202" s="23" t="n">
        <f aca="false">IF(D202="Correcto",I202-N(J202),0)</f>
        <v>0</v>
      </c>
      <c r="L202" s="1" t="n">
        <f aca="false">IF(COUNTA(A202:C202,E202:G202,J202)&gt;0,ROW(),0)</f>
        <v>0</v>
      </c>
    </row>
    <row r="203" customFormat="false" ht="30" hidden="false" customHeight="true" outlineLevel="0" collapsed="false">
      <c r="A203" s="32"/>
      <c r="B203" s="32"/>
      <c r="C203" s="33"/>
      <c r="D203" s="10" t="str">
        <f aca="false">IF(COUNTA(A203:C203,E203:G203,J203)=0,"",IF(OR(A203="",AND(B203&lt;&gt;"Gasto",B203&lt;&gt;"Reserva",B203&lt;&gt;"Ahorro"),AND(NOT(ISNUMBER(C203)),NOT(AND(C203="",ISNUMBER(H203)))),AND(ISNUMBER(C203),C203&lt;0),AND(J203&lt;&gt;"",OR(NOT(ISNUMBER(J203)),J203&lt;0))),"REVISAR datos","Correcto"))</f>
        <v/>
      </c>
      <c r="E203" s="34"/>
      <c r="F203" s="34"/>
      <c r="G203" s="35"/>
      <c r="H203" s="23" t="str">
        <f aca="false">IF(AND(B203="Reserva",ISNUMBER(E203),E203&gt;=0,ISNUMBER(F203),F203&gt;=0,ISNUMBER(G203)),MAX(0,E203-F203)/MAX(1,(YEAR(G203)-YEAR(Resumen!$E$4))*12+MONTH(G203)-MONTH(Resumen!$E$4)),"n.a.")</f>
        <v>n.a.</v>
      </c>
      <c r="I203" s="23" t="n">
        <f aca="false">IF(D203="Correcto",IF(ISNUMBER(C203),C203,H203),0)</f>
        <v>0</v>
      </c>
      <c r="J203" s="34"/>
      <c r="K203" s="23" t="n">
        <f aca="false">IF(D203="Correcto",I203-N(J203),0)</f>
        <v>0</v>
      </c>
      <c r="L203" s="1" t="n">
        <f aca="false">IF(COUNTA(A203:C203,E203:G203,J203)&gt;0,ROW(),0)</f>
        <v>0</v>
      </c>
    </row>
    <row r="204" customFormat="false" ht="30" hidden="false" customHeight="true" outlineLevel="0" collapsed="false">
      <c r="A204" s="32"/>
      <c r="B204" s="32"/>
      <c r="C204" s="33"/>
      <c r="D204" s="10" t="str">
        <f aca="false">IF(COUNTA(A204:C204,E204:G204,J204)=0,"",IF(OR(A204="",AND(B204&lt;&gt;"Gasto",B204&lt;&gt;"Reserva",B204&lt;&gt;"Ahorro"),AND(NOT(ISNUMBER(C204)),NOT(AND(C204="",ISNUMBER(H204)))),AND(ISNUMBER(C204),C204&lt;0),AND(J204&lt;&gt;"",OR(NOT(ISNUMBER(J204)),J204&lt;0))),"REVISAR datos","Correcto"))</f>
        <v/>
      </c>
      <c r="E204" s="34"/>
      <c r="F204" s="34"/>
      <c r="G204" s="35"/>
      <c r="H204" s="23" t="str">
        <f aca="false">IF(AND(B204="Reserva",ISNUMBER(E204),E204&gt;=0,ISNUMBER(F204),F204&gt;=0,ISNUMBER(G204)),MAX(0,E204-F204)/MAX(1,(YEAR(G204)-YEAR(Resumen!$E$4))*12+MONTH(G204)-MONTH(Resumen!$E$4)),"n.a.")</f>
        <v>n.a.</v>
      </c>
      <c r="I204" s="23" t="n">
        <f aca="false">IF(D204="Correcto",IF(ISNUMBER(C204),C204,H204),0)</f>
        <v>0</v>
      </c>
      <c r="J204" s="34"/>
      <c r="K204" s="23" t="n">
        <f aca="false">IF(D204="Correcto",I204-N(J204),0)</f>
        <v>0</v>
      </c>
      <c r="L204" s="1" t="n">
        <f aca="false">IF(COUNTA(A204:C204,E204:G204,J204)&gt;0,ROW(),0)</f>
        <v>0</v>
      </c>
    </row>
    <row r="205" customFormat="false" ht="30" hidden="false" customHeight="true" outlineLevel="0" collapsed="false">
      <c r="A205" s="32"/>
      <c r="B205" s="32"/>
      <c r="C205" s="33"/>
      <c r="D205" s="10" t="str">
        <f aca="false">IF(COUNTA(A205:C205,E205:G205,J205)=0,"",IF(OR(A205="",AND(B205&lt;&gt;"Gasto",B205&lt;&gt;"Reserva",B205&lt;&gt;"Ahorro"),AND(NOT(ISNUMBER(C205)),NOT(AND(C205="",ISNUMBER(H205)))),AND(ISNUMBER(C205),C205&lt;0),AND(J205&lt;&gt;"",OR(NOT(ISNUMBER(J205)),J205&lt;0))),"REVISAR datos","Correcto"))</f>
        <v/>
      </c>
      <c r="E205" s="34"/>
      <c r="F205" s="34"/>
      <c r="G205" s="35"/>
      <c r="H205" s="23" t="str">
        <f aca="false">IF(AND(B205="Reserva",ISNUMBER(E205),E205&gt;=0,ISNUMBER(F205),F205&gt;=0,ISNUMBER(G205)),MAX(0,E205-F205)/MAX(1,(YEAR(G205)-YEAR(Resumen!$E$4))*12+MONTH(G205)-MONTH(Resumen!$E$4)),"n.a.")</f>
        <v>n.a.</v>
      </c>
      <c r="I205" s="23" t="n">
        <f aca="false">IF(D205="Correcto",IF(ISNUMBER(C205),C205,H205),0)</f>
        <v>0</v>
      </c>
      <c r="J205" s="34"/>
      <c r="K205" s="23" t="n">
        <f aca="false">IF(D205="Correcto",I205-N(J205),0)</f>
        <v>0</v>
      </c>
      <c r="L205" s="1" t="n">
        <f aca="false">IF(COUNTA(A205:C205,E205:G205,J205)&gt;0,ROW(),0)</f>
        <v>0</v>
      </c>
    </row>
    <row r="206" customFormat="false" ht="30" hidden="false" customHeight="true" outlineLevel="0" collapsed="false">
      <c r="A206" s="32"/>
      <c r="B206" s="32"/>
      <c r="C206" s="33"/>
      <c r="D206" s="10" t="str">
        <f aca="false">IF(COUNTA(A206:C206,E206:G206,J206)=0,"",IF(OR(A206="",AND(B206&lt;&gt;"Gasto",B206&lt;&gt;"Reserva",B206&lt;&gt;"Ahorro"),AND(NOT(ISNUMBER(C206)),NOT(AND(C206="",ISNUMBER(H206)))),AND(ISNUMBER(C206),C206&lt;0),AND(J206&lt;&gt;"",OR(NOT(ISNUMBER(J206)),J206&lt;0))),"REVISAR datos","Correcto"))</f>
        <v/>
      </c>
      <c r="E206" s="34"/>
      <c r="F206" s="34"/>
      <c r="G206" s="35"/>
      <c r="H206" s="23" t="str">
        <f aca="false">IF(AND(B206="Reserva",ISNUMBER(E206),E206&gt;=0,ISNUMBER(F206),F206&gt;=0,ISNUMBER(G206)),MAX(0,E206-F206)/MAX(1,(YEAR(G206)-YEAR(Resumen!$E$4))*12+MONTH(G206)-MONTH(Resumen!$E$4)),"n.a.")</f>
        <v>n.a.</v>
      </c>
      <c r="I206" s="23" t="n">
        <f aca="false">IF(D206="Correcto",IF(ISNUMBER(C206),C206,H206),0)</f>
        <v>0</v>
      </c>
      <c r="J206" s="34"/>
      <c r="K206" s="23" t="n">
        <f aca="false">IF(D206="Correcto",I206-N(J206),0)</f>
        <v>0</v>
      </c>
      <c r="L206" s="1" t="n">
        <f aca="false">IF(COUNTA(A206:C206,E206:G206,J206)&gt;0,ROW(),0)</f>
        <v>0</v>
      </c>
    </row>
    <row r="207" customFormat="false" ht="30" hidden="false" customHeight="true" outlineLevel="0" collapsed="false">
      <c r="A207" s="32"/>
      <c r="B207" s="32"/>
      <c r="C207" s="33"/>
      <c r="D207" s="10" t="str">
        <f aca="false">IF(COUNTA(A207:C207,E207:G207,J207)=0,"",IF(OR(A207="",AND(B207&lt;&gt;"Gasto",B207&lt;&gt;"Reserva",B207&lt;&gt;"Ahorro"),AND(NOT(ISNUMBER(C207)),NOT(AND(C207="",ISNUMBER(H207)))),AND(ISNUMBER(C207),C207&lt;0),AND(J207&lt;&gt;"",OR(NOT(ISNUMBER(J207)),J207&lt;0))),"REVISAR datos","Correcto"))</f>
        <v/>
      </c>
      <c r="E207" s="34"/>
      <c r="F207" s="34"/>
      <c r="G207" s="35"/>
      <c r="H207" s="23" t="str">
        <f aca="false">IF(AND(B207="Reserva",ISNUMBER(E207),E207&gt;=0,ISNUMBER(F207),F207&gt;=0,ISNUMBER(G207)),MAX(0,E207-F207)/MAX(1,(YEAR(G207)-YEAR(Resumen!$E$4))*12+MONTH(G207)-MONTH(Resumen!$E$4)),"n.a.")</f>
        <v>n.a.</v>
      </c>
      <c r="I207" s="23" t="n">
        <f aca="false">IF(D207="Correcto",IF(ISNUMBER(C207),C207,H207),0)</f>
        <v>0</v>
      </c>
      <c r="J207" s="34"/>
      <c r="K207" s="23" t="n">
        <f aca="false">IF(D207="Correcto",I207-N(J207),0)</f>
        <v>0</v>
      </c>
      <c r="L207" s="1" t="n">
        <f aca="false">IF(COUNTA(A207:C207,E207:G207,J207)&gt;0,ROW(),0)</f>
        <v>0</v>
      </c>
    </row>
    <row r="208" customFormat="false" ht="30" hidden="false" customHeight="true" outlineLevel="0" collapsed="false">
      <c r="A208" s="32"/>
      <c r="B208" s="32"/>
      <c r="C208" s="33"/>
      <c r="D208" s="10" t="str">
        <f aca="false">IF(COUNTA(A208:C208,E208:G208,J208)=0,"",IF(OR(A208="",AND(B208&lt;&gt;"Gasto",B208&lt;&gt;"Reserva",B208&lt;&gt;"Ahorro"),AND(NOT(ISNUMBER(C208)),NOT(AND(C208="",ISNUMBER(H208)))),AND(ISNUMBER(C208),C208&lt;0),AND(J208&lt;&gt;"",OR(NOT(ISNUMBER(J208)),J208&lt;0))),"REVISAR datos","Correcto"))</f>
        <v/>
      </c>
      <c r="E208" s="34"/>
      <c r="F208" s="34"/>
      <c r="G208" s="35"/>
      <c r="H208" s="23" t="str">
        <f aca="false">IF(AND(B208="Reserva",ISNUMBER(E208),E208&gt;=0,ISNUMBER(F208),F208&gt;=0,ISNUMBER(G208)),MAX(0,E208-F208)/MAX(1,(YEAR(G208)-YEAR(Resumen!$E$4))*12+MONTH(G208)-MONTH(Resumen!$E$4)),"n.a.")</f>
        <v>n.a.</v>
      </c>
      <c r="I208" s="23" t="n">
        <f aca="false">IF(D208="Correcto",IF(ISNUMBER(C208),C208,H208),0)</f>
        <v>0</v>
      </c>
      <c r="J208" s="34"/>
      <c r="K208" s="23" t="n">
        <f aca="false">IF(D208="Correcto",I208-N(J208),0)</f>
        <v>0</v>
      </c>
      <c r="L208" s="1" t="n">
        <f aca="false">IF(COUNTA(A208:C208,E208:G208,J208)&gt;0,ROW(),0)</f>
        <v>0</v>
      </c>
    </row>
    <row r="209" customFormat="false" ht="30" hidden="false" customHeight="true" outlineLevel="0" collapsed="false">
      <c r="A209" s="32"/>
      <c r="B209" s="32"/>
      <c r="C209" s="33"/>
      <c r="D209" s="10" t="str">
        <f aca="false">IF(COUNTA(A209:C209,E209:G209,J209)=0,"",IF(OR(A209="",AND(B209&lt;&gt;"Gasto",B209&lt;&gt;"Reserva",B209&lt;&gt;"Ahorro"),AND(NOT(ISNUMBER(C209)),NOT(AND(C209="",ISNUMBER(H209)))),AND(ISNUMBER(C209),C209&lt;0),AND(J209&lt;&gt;"",OR(NOT(ISNUMBER(J209)),J209&lt;0))),"REVISAR datos","Correcto"))</f>
        <v/>
      </c>
      <c r="E209" s="34"/>
      <c r="F209" s="34"/>
      <c r="G209" s="35"/>
      <c r="H209" s="23" t="str">
        <f aca="false">IF(AND(B209="Reserva",ISNUMBER(E209),E209&gt;=0,ISNUMBER(F209),F209&gt;=0,ISNUMBER(G209)),MAX(0,E209-F209)/MAX(1,(YEAR(G209)-YEAR(Resumen!$E$4))*12+MONTH(G209)-MONTH(Resumen!$E$4)),"n.a.")</f>
        <v>n.a.</v>
      </c>
      <c r="I209" s="23" t="n">
        <f aca="false">IF(D209="Correcto",IF(ISNUMBER(C209),C209,H209),0)</f>
        <v>0</v>
      </c>
      <c r="J209" s="34"/>
      <c r="K209" s="23" t="n">
        <f aca="false">IF(D209="Correcto",I209-N(J209),0)</f>
        <v>0</v>
      </c>
      <c r="L209" s="1" t="n">
        <f aca="false">IF(COUNTA(A209:C209,E209:G209,J209)&gt;0,ROW(),0)</f>
        <v>0</v>
      </c>
    </row>
    <row r="210" customFormat="false" ht="30" hidden="false" customHeight="true" outlineLevel="0" collapsed="false">
      <c r="A210" s="32"/>
      <c r="B210" s="32"/>
      <c r="C210" s="33"/>
      <c r="D210" s="10" t="str">
        <f aca="false">IF(COUNTA(A210:C210,E210:G210,J210)=0,"",IF(OR(A210="",AND(B210&lt;&gt;"Gasto",B210&lt;&gt;"Reserva",B210&lt;&gt;"Ahorro"),AND(NOT(ISNUMBER(C210)),NOT(AND(C210="",ISNUMBER(H210)))),AND(ISNUMBER(C210),C210&lt;0),AND(J210&lt;&gt;"",OR(NOT(ISNUMBER(J210)),J210&lt;0))),"REVISAR datos","Correcto"))</f>
        <v/>
      </c>
      <c r="E210" s="34"/>
      <c r="F210" s="34"/>
      <c r="G210" s="35"/>
      <c r="H210" s="23" t="str">
        <f aca="false">IF(AND(B210="Reserva",ISNUMBER(E210),E210&gt;=0,ISNUMBER(F210),F210&gt;=0,ISNUMBER(G210)),MAX(0,E210-F210)/MAX(1,(YEAR(G210)-YEAR(Resumen!$E$4))*12+MONTH(G210)-MONTH(Resumen!$E$4)),"n.a.")</f>
        <v>n.a.</v>
      </c>
      <c r="I210" s="23" t="n">
        <f aca="false">IF(D210="Correcto",IF(ISNUMBER(C210),C210,H210),0)</f>
        <v>0</v>
      </c>
      <c r="J210" s="34"/>
      <c r="K210" s="23" t="n">
        <f aca="false">IF(D210="Correcto",I210-N(J210),0)</f>
        <v>0</v>
      </c>
      <c r="L210" s="1" t="n">
        <f aca="false">IF(COUNTA(A210:C210,E210:G210,J210)&gt;0,ROW(),0)</f>
        <v>0</v>
      </c>
    </row>
    <row r="211" customFormat="false" ht="30" hidden="false" customHeight="true" outlineLevel="0" collapsed="false">
      <c r="A211" s="32"/>
      <c r="B211" s="32"/>
      <c r="C211" s="33"/>
      <c r="D211" s="10" t="str">
        <f aca="false">IF(COUNTA(A211:C211,E211:G211,J211)=0,"",IF(OR(A211="",AND(B211&lt;&gt;"Gasto",B211&lt;&gt;"Reserva",B211&lt;&gt;"Ahorro"),AND(NOT(ISNUMBER(C211)),NOT(AND(C211="",ISNUMBER(H211)))),AND(ISNUMBER(C211),C211&lt;0),AND(J211&lt;&gt;"",OR(NOT(ISNUMBER(J211)),J211&lt;0))),"REVISAR datos","Correcto"))</f>
        <v/>
      </c>
      <c r="E211" s="34"/>
      <c r="F211" s="34"/>
      <c r="G211" s="35"/>
      <c r="H211" s="23" t="str">
        <f aca="false">IF(AND(B211="Reserva",ISNUMBER(E211),E211&gt;=0,ISNUMBER(F211),F211&gt;=0,ISNUMBER(G211)),MAX(0,E211-F211)/MAX(1,(YEAR(G211)-YEAR(Resumen!$E$4))*12+MONTH(G211)-MONTH(Resumen!$E$4)),"n.a.")</f>
        <v>n.a.</v>
      </c>
      <c r="I211" s="23" t="n">
        <f aca="false">IF(D211="Correcto",IF(ISNUMBER(C211),C211,H211),0)</f>
        <v>0</v>
      </c>
      <c r="J211" s="34"/>
      <c r="K211" s="23" t="n">
        <f aca="false">IF(D211="Correcto",I211-N(J211),0)</f>
        <v>0</v>
      </c>
      <c r="L211" s="1" t="n">
        <f aca="false">IF(COUNTA(A211:C211,E211:G211,J211)&gt;0,ROW(),0)</f>
        <v>0</v>
      </c>
    </row>
    <row r="212" customFormat="false" ht="30" hidden="false" customHeight="true" outlineLevel="0" collapsed="false">
      <c r="A212" s="32"/>
      <c r="B212" s="32"/>
      <c r="C212" s="33"/>
      <c r="D212" s="10" t="str">
        <f aca="false">IF(COUNTA(A212:C212,E212:G212,J212)=0,"",IF(OR(A212="",AND(B212&lt;&gt;"Gasto",B212&lt;&gt;"Reserva",B212&lt;&gt;"Ahorro"),AND(NOT(ISNUMBER(C212)),NOT(AND(C212="",ISNUMBER(H212)))),AND(ISNUMBER(C212),C212&lt;0),AND(J212&lt;&gt;"",OR(NOT(ISNUMBER(J212)),J212&lt;0))),"REVISAR datos","Correcto"))</f>
        <v/>
      </c>
      <c r="E212" s="34"/>
      <c r="F212" s="34"/>
      <c r="G212" s="35"/>
      <c r="H212" s="23" t="str">
        <f aca="false">IF(AND(B212="Reserva",ISNUMBER(E212),E212&gt;=0,ISNUMBER(F212),F212&gt;=0,ISNUMBER(G212)),MAX(0,E212-F212)/MAX(1,(YEAR(G212)-YEAR(Resumen!$E$4))*12+MONTH(G212)-MONTH(Resumen!$E$4)),"n.a.")</f>
        <v>n.a.</v>
      </c>
      <c r="I212" s="23" t="n">
        <f aca="false">IF(D212="Correcto",IF(ISNUMBER(C212),C212,H212),0)</f>
        <v>0</v>
      </c>
      <c r="J212" s="34"/>
      <c r="K212" s="23" t="n">
        <f aca="false">IF(D212="Correcto",I212-N(J212),0)</f>
        <v>0</v>
      </c>
      <c r="L212" s="1" t="n">
        <f aca="false">IF(COUNTA(A212:C212,E212:G212,J212)&gt;0,ROW(),0)</f>
        <v>0</v>
      </c>
    </row>
    <row r="213" customFormat="false" ht="30" hidden="false" customHeight="true" outlineLevel="0" collapsed="false">
      <c r="A213" s="32"/>
      <c r="B213" s="32"/>
      <c r="C213" s="33"/>
      <c r="D213" s="10" t="str">
        <f aca="false">IF(COUNTA(A213:C213,E213:G213,J213)=0,"",IF(OR(A213="",AND(B213&lt;&gt;"Gasto",B213&lt;&gt;"Reserva",B213&lt;&gt;"Ahorro"),AND(NOT(ISNUMBER(C213)),NOT(AND(C213="",ISNUMBER(H213)))),AND(ISNUMBER(C213),C213&lt;0),AND(J213&lt;&gt;"",OR(NOT(ISNUMBER(J213)),J213&lt;0))),"REVISAR datos","Correcto"))</f>
        <v/>
      </c>
      <c r="E213" s="34"/>
      <c r="F213" s="34"/>
      <c r="G213" s="35"/>
      <c r="H213" s="23" t="str">
        <f aca="false">IF(AND(B213="Reserva",ISNUMBER(E213),E213&gt;=0,ISNUMBER(F213),F213&gt;=0,ISNUMBER(G213)),MAX(0,E213-F213)/MAX(1,(YEAR(G213)-YEAR(Resumen!$E$4))*12+MONTH(G213)-MONTH(Resumen!$E$4)),"n.a.")</f>
        <v>n.a.</v>
      </c>
      <c r="I213" s="23" t="n">
        <f aca="false">IF(D213="Correcto",IF(ISNUMBER(C213),C213,H213),0)</f>
        <v>0</v>
      </c>
      <c r="J213" s="34"/>
      <c r="K213" s="23" t="n">
        <f aca="false">IF(D213="Correcto",I213-N(J213),0)</f>
        <v>0</v>
      </c>
      <c r="L213" s="1" t="n">
        <f aca="false">IF(COUNTA(A213:C213,E213:G213,J213)&gt;0,ROW(),0)</f>
        <v>0</v>
      </c>
    </row>
    <row r="214" customFormat="false" ht="30" hidden="false" customHeight="true" outlineLevel="0" collapsed="false">
      <c r="A214" s="32"/>
      <c r="B214" s="32"/>
      <c r="C214" s="33"/>
      <c r="D214" s="10" t="str">
        <f aca="false">IF(COUNTA(A214:C214,E214:G214,J214)=0,"",IF(OR(A214="",AND(B214&lt;&gt;"Gasto",B214&lt;&gt;"Reserva",B214&lt;&gt;"Ahorro"),AND(NOT(ISNUMBER(C214)),NOT(AND(C214="",ISNUMBER(H214)))),AND(ISNUMBER(C214),C214&lt;0),AND(J214&lt;&gt;"",OR(NOT(ISNUMBER(J214)),J214&lt;0))),"REVISAR datos","Correcto"))</f>
        <v/>
      </c>
      <c r="E214" s="34"/>
      <c r="F214" s="34"/>
      <c r="G214" s="35"/>
      <c r="H214" s="23" t="str">
        <f aca="false">IF(AND(B214="Reserva",ISNUMBER(E214),E214&gt;=0,ISNUMBER(F214),F214&gt;=0,ISNUMBER(G214)),MAX(0,E214-F214)/MAX(1,(YEAR(G214)-YEAR(Resumen!$E$4))*12+MONTH(G214)-MONTH(Resumen!$E$4)),"n.a.")</f>
        <v>n.a.</v>
      </c>
      <c r="I214" s="23" t="n">
        <f aca="false">IF(D214="Correcto",IF(ISNUMBER(C214),C214,H214),0)</f>
        <v>0</v>
      </c>
      <c r="J214" s="34"/>
      <c r="K214" s="23" t="n">
        <f aca="false">IF(D214="Correcto",I214-N(J214),0)</f>
        <v>0</v>
      </c>
      <c r="L214" s="1" t="n">
        <f aca="false">IF(COUNTA(A214:C214,E214:G214,J214)&gt;0,ROW(),0)</f>
        <v>0</v>
      </c>
    </row>
    <row r="215" customFormat="false" ht="30" hidden="false" customHeight="true" outlineLevel="0" collapsed="false">
      <c r="A215" s="32"/>
      <c r="B215" s="32"/>
      <c r="C215" s="33"/>
      <c r="D215" s="10" t="str">
        <f aca="false">IF(COUNTA(A215:C215,E215:G215,J215)=0,"",IF(OR(A215="",AND(B215&lt;&gt;"Gasto",B215&lt;&gt;"Reserva",B215&lt;&gt;"Ahorro"),AND(NOT(ISNUMBER(C215)),NOT(AND(C215="",ISNUMBER(H215)))),AND(ISNUMBER(C215),C215&lt;0),AND(J215&lt;&gt;"",OR(NOT(ISNUMBER(J215)),J215&lt;0))),"REVISAR datos","Correcto"))</f>
        <v/>
      </c>
      <c r="E215" s="34"/>
      <c r="F215" s="34"/>
      <c r="G215" s="35"/>
      <c r="H215" s="23" t="str">
        <f aca="false">IF(AND(B215="Reserva",ISNUMBER(E215),E215&gt;=0,ISNUMBER(F215),F215&gt;=0,ISNUMBER(G215)),MAX(0,E215-F215)/MAX(1,(YEAR(G215)-YEAR(Resumen!$E$4))*12+MONTH(G215)-MONTH(Resumen!$E$4)),"n.a.")</f>
        <v>n.a.</v>
      </c>
      <c r="I215" s="23" t="n">
        <f aca="false">IF(D215="Correcto",IF(ISNUMBER(C215),C215,H215),0)</f>
        <v>0</v>
      </c>
      <c r="J215" s="34"/>
      <c r="K215" s="23" t="n">
        <f aca="false">IF(D215="Correcto",I215-N(J215),0)</f>
        <v>0</v>
      </c>
      <c r="L215" s="1" t="n">
        <f aca="false">IF(COUNTA(A215:C215,E215:G215,J215)&gt;0,ROW(),0)</f>
        <v>0</v>
      </c>
    </row>
    <row r="216" customFormat="false" ht="30" hidden="false" customHeight="true" outlineLevel="0" collapsed="false">
      <c r="A216" s="32"/>
      <c r="B216" s="32"/>
      <c r="C216" s="33"/>
      <c r="D216" s="10" t="str">
        <f aca="false">IF(COUNTA(A216:C216,E216:G216,J216)=0,"",IF(OR(A216="",AND(B216&lt;&gt;"Gasto",B216&lt;&gt;"Reserva",B216&lt;&gt;"Ahorro"),AND(NOT(ISNUMBER(C216)),NOT(AND(C216="",ISNUMBER(H216)))),AND(ISNUMBER(C216),C216&lt;0),AND(J216&lt;&gt;"",OR(NOT(ISNUMBER(J216)),J216&lt;0))),"REVISAR datos","Correcto"))</f>
        <v/>
      </c>
      <c r="E216" s="34"/>
      <c r="F216" s="34"/>
      <c r="G216" s="35"/>
      <c r="H216" s="23" t="str">
        <f aca="false">IF(AND(B216="Reserva",ISNUMBER(E216),E216&gt;=0,ISNUMBER(F216),F216&gt;=0,ISNUMBER(G216)),MAX(0,E216-F216)/MAX(1,(YEAR(G216)-YEAR(Resumen!$E$4))*12+MONTH(G216)-MONTH(Resumen!$E$4)),"n.a.")</f>
        <v>n.a.</v>
      </c>
      <c r="I216" s="23" t="n">
        <f aca="false">IF(D216="Correcto",IF(ISNUMBER(C216),C216,H216),0)</f>
        <v>0</v>
      </c>
      <c r="J216" s="34"/>
      <c r="K216" s="23" t="n">
        <f aca="false">IF(D216="Correcto",I216-N(J216),0)</f>
        <v>0</v>
      </c>
      <c r="L216" s="1" t="n">
        <f aca="false">IF(COUNTA(A216:C216,E216:G216,J216)&gt;0,ROW(),0)</f>
        <v>0</v>
      </c>
    </row>
    <row r="217" customFormat="false" ht="30" hidden="false" customHeight="true" outlineLevel="0" collapsed="false">
      <c r="A217" s="32"/>
      <c r="B217" s="32"/>
      <c r="C217" s="33"/>
      <c r="D217" s="10" t="str">
        <f aca="false">IF(COUNTA(A217:C217,E217:G217,J217)=0,"",IF(OR(A217="",AND(B217&lt;&gt;"Gasto",B217&lt;&gt;"Reserva",B217&lt;&gt;"Ahorro"),AND(NOT(ISNUMBER(C217)),NOT(AND(C217="",ISNUMBER(H217)))),AND(ISNUMBER(C217),C217&lt;0),AND(J217&lt;&gt;"",OR(NOT(ISNUMBER(J217)),J217&lt;0))),"REVISAR datos","Correcto"))</f>
        <v/>
      </c>
      <c r="E217" s="34"/>
      <c r="F217" s="34"/>
      <c r="G217" s="35"/>
      <c r="H217" s="23" t="str">
        <f aca="false">IF(AND(B217="Reserva",ISNUMBER(E217),E217&gt;=0,ISNUMBER(F217),F217&gt;=0,ISNUMBER(G217)),MAX(0,E217-F217)/MAX(1,(YEAR(G217)-YEAR(Resumen!$E$4))*12+MONTH(G217)-MONTH(Resumen!$E$4)),"n.a.")</f>
        <v>n.a.</v>
      </c>
      <c r="I217" s="23" t="n">
        <f aca="false">IF(D217="Correcto",IF(ISNUMBER(C217),C217,H217),0)</f>
        <v>0</v>
      </c>
      <c r="J217" s="34"/>
      <c r="K217" s="23" t="n">
        <f aca="false">IF(D217="Correcto",I217-N(J217),0)</f>
        <v>0</v>
      </c>
      <c r="L217" s="1" t="n">
        <f aca="false">IF(COUNTA(A217:C217,E217:G217,J217)&gt;0,ROW(),0)</f>
        <v>0</v>
      </c>
    </row>
    <row r="218" customFormat="false" ht="30" hidden="false" customHeight="true" outlineLevel="0" collapsed="false">
      <c r="A218" s="32"/>
      <c r="B218" s="32"/>
      <c r="C218" s="33"/>
      <c r="D218" s="10" t="str">
        <f aca="false">IF(COUNTA(A218:C218,E218:G218,J218)=0,"",IF(OR(A218="",AND(B218&lt;&gt;"Gasto",B218&lt;&gt;"Reserva",B218&lt;&gt;"Ahorro"),AND(NOT(ISNUMBER(C218)),NOT(AND(C218="",ISNUMBER(H218)))),AND(ISNUMBER(C218),C218&lt;0),AND(J218&lt;&gt;"",OR(NOT(ISNUMBER(J218)),J218&lt;0))),"REVISAR datos","Correcto"))</f>
        <v/>
      </c>
      <c r="E218" s="34"/>
      <c r="F218" s="34"/>
      <c r="G218" s="35"/>
      <c r="H218" s="23" t="str">
        <f aca="false">IF(AND(B218="Reserva",ISNUMBER(E218),E218&gt;=0,ISNUMBER(F218),F218&gt;=0,ISNUMBER(G218)),MAX(0,E218-F218)/MAX(1,(YEAR(G218)-YEAR(Resumen!$E$4))*12+MONTH(G218)-MONTH(Resumen!$E$4)),"n.a.")</f>
        <v>n.a.</v>
      </c>
      <c r="I218" s="23" t="n">
        <f aca="false">IF(D218="Correcto",IF(ISNUMBER(C218),C218,H218),0)</f>
        <v>0</v>
      </c>
      <c r="J218" s="34"/>
      <c r="K218" s="23" t="n">
        <f aca="false">IF(D218="Correcto",I218-N(J218),0)</f>
        <v>0</v>
      </c>
      <c r="L218" s="1" t="n">
        <f aca="false">IF(COUNTA(A218:C218,E218:G218,J218)&gt;0,ROW(),0)</f>
        <v>0</v>
      </c>
    </row>
    <row r="219" customFormat="false" ht="30" hidden="false" customHeight="true" outlineLevel="0" collapsed="false">
      <c r="A219" s="32"/>
      <c r="B219" s="32"/>
      <c r="C219" s="33"/>
      <c r="D219" s="10" t="str">
        <f aca="false">IF(COUNTA(A219:C219,E219:G219,J219)=0,"",IF(OR(A219="",AND(B219&lt;&gt;"Gasto",B219&lt;&gt;"Reserva",B219&lt;&gt;"Ahorro"),AND(NOT(ISNUMBER(C219)),NOT(AND(C219="",ISNUMBER(H219)))),AND(ISNUMBER(C219),C219&lt;0),AND(J219&lt;&gt;"",OR(NOT(ISNUMBER(J219)),J219&lt;0))),"REVISAR datos","Correcto"))</f>
        <v/>
      </c>
      <c r="E219" s="34"/>
      <c r="F219" s="34"/>
      <c r="G219" s="35"/>
      <c r="H219" s="23" t="str">
        <f aca="false">IF(AND(B219="Reserva",ISNUMBER(E219),E219&gt;=0,ISNUMBER(F219),F219&gt;=0,ISNUMBER(G219)),MAX(0,E219-F219)/MAX(1,(YEAR(G219)-YEAR(Resumen!$E$4))*12+MONTH(G219)-MONTH(Resumen!$E$4)),"n.a.")</f>
        <v>n.a.</v>
      </c>
      <c r="I219" s="23" t="n">
        <f aca="false">IF(D219="Correcto",IF(ISNUMBER(C219),C219,H219),0)</f>
        <v>0</v>
      </c>
      <c r="J219" s="34"/>
      <c r="K219" s="23" t="n">
        <f aca="false">IF(D219="Correcto",I219-N(J219),0)</f>
        <v>0</v>
      </c>
      <c r="L219" s="1" t="n">
        <f aca="false">IF(COUNTA(A219:C219,E219:G219,J219)&gt;0,ROW(),0)</f>
        <v>0</v>
      </c>
    </row>
    <row r="220" customFormat="false" ht="30" hidden="false" customHeight="true" outlineLevel="0" collapsed="false">
      <c r="A220" s="32"/>
      <c r="B220" s="32"/>
      <c r="C220" s="33"/>
      <c r="D220" s="10" t="str">
        <f aca="false">IF(COUNTA(A220:C220,E220:G220,J220)=0,"",IF(OR(A220="",AND(B220&lt;&gt;"Gasto",B220&lt;&gt;"Reserva",B220&lt;&gt;"Ahorro"),AND(NOT(ISNUMBER(C220)),NOT(AND(C220="",ISNUMBER(H220)))),AND(ISNUMBER(C220),C220&lt;0),AND(J220&lt;&gt;"",OR(NOT(ISNUMBER(J220)),J220&lt;0))),"REVISAR datos","Correcto"))</f>
        <v/>
      </c>
      <c r="E220" s="34"/>
      <c r="F220" s="34"/>
      <c r="G220" s="35"/>
      <c r="H220" s="23" t="str">
        <f aca="false">IF(AND(B220="Reserva",ISNUMBER(E220),E220&gt;=0,ISNUMBER(F220),F220&gt;=0,ISNUMBER(G220)),MAX(0,E220-F220)/MAX(1,(YEAR(G220)-YEAR(Resumen!$E$4))*12+MONTH(G220)-MONTH(Resumen!$E$4)),"n.a.")</f>
        <v>n.a.</v>
      </c>
      <c r="I220" s="23" t="n">
        <f aca="false">IF(D220="Correcto",IF(ISNUMBER(C220),C220,H220),0)</f>
        <v>0</v>
      </c>
      <c r="J220" s="34"/>
      <c r="K220" s="23" t="n">
        <f aca="false">IF(D220="Correcto",I220-N(J220),0)</f>
        <v>0</v>
      </c>
      <c r="L220" s="1" t="n">
        <f aca="false">IF(COUNTA(A220:C220,E220:G220,J220)&gt;0,ROW(),0)</f>
        <v>0</v>
      </c>
    </row>
    <row r="221" customFormat="false" ht="30" hidden="false" customHeight="true" outlineLevel="0" collapsed="false">
      <c r="A221" s="32"/>
      <c r="B221" s="32"/>
      <c r="C221" s="33"/>
      <c r="D221" s="10" t="str">
        <f aca="false">IF(COUNTA(A221:C221,E221:G221,J221)=0,"",IF(OR(A221="",AND(B221&lt;&gt;"Gasto",B221&lt;&gt;"Reserva",B221&lt;&gt;"Ahorro"),AND(NOT(ISNUMBER(C221)),NOT(AND(C221="",ISNUMBER(H221)))),AND(ISNUMBER(C221),C221&lt;0),AND(J221&lt;&gt;"",OR(NOT(ISNUMBER(J221)),J221&lt;0))),"REVISAR datos","Correcto"))</f>
        <v/>
      </c>
      <c r="E221" s="34"/>
      <c r="F221" s="34"/>
      <c r="G221" s="35"/>
      <c r="H221" s="23" t="str">
        <f aca="false">IF(AND(B221="Reserva",ISNUMBER(E221),E221&gt;=0,ISNUMBER(F221),F221&gt;=0,ISNUMBER(G221)),MAX(0,E221-F221)/MAX(1,(YEAR(G221)-YEAR(Resumen!$E$4))*12+MONTH(G221)-MONTH(Resumen!$E$4)),"n.a.")</f>
        <v>n.a.</v>
      </c>
      <c r="I221" s="23" t="n">
        <f aca="false">IF(D221="Correcto",IF(ISNUMBER(C221),C221,H221),0)</f>
        <v>0</v>
      </c>
      <c r="J221" s="34"/>
      <c r="K221" s="23" t="n">
        <f aca="false">IF(D221="Correcto",I221-N(J221),0)</f>
        <v>0</v>
      </c>
      <c r="L221" s="1" t="n">
        <f aca="false">IF(COUNTA(A221:C221,E221:G221,J221)&gt;0,ROW(),0)</f>
        <v>0</v>
      </c>
    </row>
    <row r="222" customFormat="false" ht="30" hidden="false" customHeight="true" outlineLevel="0" collapsed="false">
      <c r="A222" s="32"/>
      <c r="B222" s="32"/>
      <c r="C222" s="33"/>
      <c r="D222" s="10" t="str">
        <f aca="false">IF(COUNTA(A222:C222,E222:G222,J222)=0,"",IF(OR(A222="",AND(B222&lt;&gt;"Gasto",B222&lt;&gt;"Reserva",B222&lt;&gt;"Ahorro"),AND(NOT(ISNUMBER(C222)),NOT(AND(C222="",ISNUMBER(H222)))),AND(ISNUMBER(C222),C222&lt;0),AND(J222&lt;&gt;"",OR(NOT(ISNUMBER(J222)),J222&lt;0))),"REVISAR datos","Correcto"))</f>
        <v/>
      </c>
      <c r="E222" s="34"/>
      <c r="F222" s="34"/>
      <c r="G222" s="35"/>
      <c r="H222" s="23" t="str">
        <f aca="false">IF(AND(B222="Reserva",ISNUMBER(E222),E222&gt;=0,ISNUMBER(F222),F222&gt;=0,ISNUMBER(G222)),MAX(0,E222-F222)/MAX(1,(YEAR(G222)-YEAR(Resumen!$E$4))*12+MONTH(G222)-MONTH(Resumen!$E$4)),"n.a.")</f>
        <v>n.a.</v>
      </c>
      <c r="I222" s="23" t="n">
        <f aca="false">IF(D222="Correcto",IF(ISNUMBER(C222),C222,H222),0)</f>
        <v>0</v>
      </c>
      <c r="J222" s="34"/>
      <c r="K222" s="23" t="n">
        <f aca="false">IF(D222="Correcto",I222-N(J222),0)</f>
        <v>0</v>
      </c>
      <c r="L222" s="1" t="n">
        <f aca="false">IF(COUNTA(A222:C222,E222:G222,J222)&gt;0,ROW(),0)</f>
        <v>0</v>
      </c>
    </row>
    <row r="223" customFormat="false" ht="30" hidden="false" customHeight="true" outlineLevel="0" collapsed="false">
      <c r="A223" s="32"/>
      <c r="B223" s="32"/>
      <c r="C223" s="33"/>
      <c r="D223" s="10" t="str">
        <f aca="false">IF(COUNTA(A223:C223,E223:G223,J223)=0,"",IF(OR(A223="",AND(B223&lt;&gt;"Gasto",B223&lt;&gt;"Reserva",B223&lt;&gt;"Ahorro"),AND(NOT(ISNUMBER(C223)),NOT(AND(C223="",ISNUMBER(H223)))),AND(ISNUMBER(C223),C223&lt;0),AND(J223&lt;&gt;"",OR(NOT(ISNUMBER(J223)),J223&lt;0))),"REVISAR datos","Correcto"))</f>
        <v/>
      </c>
      <c r="E223" s="34"/>
      <c r="F223" s="34"/>
      <c r="G223" s="35"/>
      <c r="H223" s="23" t="str">
        <f aca="false">IF(AND(B223="Reserva",ISNUMBER(E223),E223&gt;=0,ISNUMBER(F223),F223&gt;=0,ISNUMBER(G223)),MAX(0,E223-F223)/MAX(1,(YEAR(G223)-YEAR(Resumen!$E$4))*12+MONTH(G223)-MONTH(Resumen!$E$4)),"n.a.")</f>
        <v>n.a.</v>
      </c>
      <c r="I223" s="23" t="n">
        <f aca="false">IF(D223="Correcto",IF(ISNUMBER(C223),C223,H223),0)</f>
        <v>0</v>
      </c>
      <c r="J223" s="34"/>
      <c r="K223" s="23" t="n">
        <f aca="false">IF(D223="Correcto",I223-N(J223),0)</f>
        <v>0</v>
      </c>
      <c r="L223" s="1" t="n">
        <f aca="false">IF(COUNTA(A223:C223,E223:G223,J223)&gt;0,ROW(),0)</f>
        <v>0</v>
      </c>
    </row>
    <row r="224" customFormat="false" ht="30" hidden="false" customHeight="true" outlineLevel="0" collapsed="false">
      <c r="A224" s="32"/>
      <c r="B224" s="32"/>
      <c r="C224" s="33"/>
      <c r="D224" s="10" t="str">
        <f aca="false">IF(COUNTA(A224:C224,E224:G224,J224)=0,"",IF(OR(A224="",AND(B224&lt;&gt;"Gasto",B224&lt;&gt;"Reserva",B224&lt;&gt;"Ahorro"),AND(NOT(ISNUMBER(C224)),NOT(AND(C224="",ISNUMBER(H224)))),AND(ISNUMBER(C224),C224&lt;0),AND(J224&lt;&gt;"",OR(NOT(ISNUMBER(J224)),J224&lt;0))),"REVISAR datos","Correcto"))</f>
        <v/>
      </c>
      <c r="E224" s="34"/>
      <c r="F224" s="34"/>
      <c r="G224" s="35"/>
      <c r="H224" s="23" t="str">
        <f aca="false">IF(AND(B224="Reserva",ISNUMBER(E224),E224&gt;=0,ISNUMBER(F224),F224&gt;=0,ISNUMBER(G224)),MAX(0,E224-F224)/MAX(1,(YEAR(G224)-YEAR(Resumen!$E$4))*12+MONTH(G224)-MONTH(Resumen!$E$4)),"n.a.")</f>
        <v>n.a.</v>
      </c>
      <c r="I224" s="23" t="n">
        <f aca="false">IF(D224="Correcto",IF(ISNUMBER(C224),C224,H224),0)</f>
        <v>0</v>
      </c>
      <c r="J224" s="34"/>
      <c r="K224" s="23" t="n">
        <f aca="false">IF(D224="Correcto",I224-N(J224),0)</f>
        <v>0</v>
      </c>
      <c r="L224" s="1" t="n">
        <f aca="false">IF(COUNTA(A224:C224,E224:G224,J224)&gt;0,ROW(),0)</f>
        <v>0</v>
      </c>
    </row>
    <row r="225" customFormat="false" ht="30" hidden="false" customHeight="true" outlineLevel="0" collapsed="false">
      <c r="A225" s="32"/>
      <c r="B225" s="32"/>
      <c r="C225" s="33"/>
      <c r="D225" s="10" t="str">
        <f aca="false">IF(COUNTA(A225:C225,E225:G225,J225)=0,"",IF(OR(A225="",AND(B225&lt;&gt;"Gasto",B225&lt;&gt;"Reserva",B225&lt;&gt;"Ahorro"),AND(NOT(ISNUMBER(C225)),NOT(AND(C225="",ISNUMBER(H225)))),AND(ISNUMBER(C225),C225&lt;0),AND(J225&lt;&gt;"",OR(NOT(ISNUMBER(J225)),J225&lt;0))),"REVISAR datos","Correcto"))</f>
        <v/>
      </c>
      <c r="E225" s="34"/>
      <c r="F225" s="34"/>
      <c r="G225" s="35"/>
      <c r="H225" s="23" t="str">
        <f aca="false">IF(AND(B225="Reserva",ISNUMBER(E225),E225&gt;=0,ISNUMBER(F225),F225&gt;=0,ISNUMBER(G225)),MAX(0,E225-F225)/MAX(1,(YEAR(G225)-YEAR(Resumen!$E$4))*12+MONTH(G225)-MONTH(Resumen!$E$4)),"n.a.")</f>
        <v>n.a.</v>
      </c>
      <c r="I225" s="23" t="n">
        <f aca="false">IF(D225="Correcto",IF(ISNUMBER(C225),C225,H225),0)</f>
        <v>0</v>
      </c>
      <c r="J225" s="34"/>
      <c r="K225" s="23" t="n">
        <f aca="false">IF(D225="Correcto",I225-N(J225),0)</f>
        <v>0</v>
      </c>
      <c r="L225" s="1" t="n">
        <f aca="false">IF(COUNTA(A225:C225,E225:G225,J225)&gt;0,ROW(),0)</f>
        <v>0</v>
      </c>
    </row>
    <row r="226" customFormat="false" ht="30" hidden="false" customHeight="true" outlineLevel="0" collapsed="false">
      <c r="A226" s="32"/>
      <c r="B226" s="32"/>
      <c r="C226" s="33"/>
      <c r="D226" s="10" t="str">
        <f aca="false">IF(COUNTA(A226:C226,E226:G226,J226)=0,"",IF(OR(A226="",AND(B226&lt;&gt;"Gasto",B226&lt;&gt;"Reserva",B226&lt;&gt;"Ahorro"),AND(NOT(ISNUMBER(C226)),NOT(AND(C226="",ISNUMBER(H226)))),AND(ISNUMBER(C226),C226&lt;0),AND(J226&lt;&gt;"",OR(NOT(ISNUMBER(J226)),J226&lt;0))),"REVISAR datos","Correcto"))</f>
        <v/>
      </c>
      <c r="E226" s="34"/>
      <c r="F226" s="34"/>
      <c r="G226" s="35"/>
      <c r="H226" s="23" t="str">
        <f aca="false">IF(AND(B226="Reserva",ISNUMBER(E226),E226&gt;=0,ISNUMBER(F226),F226&gt;=0,ISNUMBER(G226)),MAX(0,E226-F226)/MAX(1,(YEAR(G226)-YEAR(Resumen!$E$4))*12+MONTH(G226)-MONTH(Resumen!$E$4)),"n.a.")</f>
        <v>n.a.</v>
      </c>
      <c r="I226" s="23" t="n">
        <f aca="false">IF(D226="Correcto",IF(ISNUMBER(C226),C226,H226),0)</f>
        <v>0</v>
      </c>
      <c r="J226" s="34"/>
      <c r="K226" s="23" t="n">
        <f aca="false">IF(D226="Correcto",I226-N(J226),0)</f>
        <v>0</v>
      </c>
      <c r="L226" s="1" t="n">
        <f aca="false">IF(COUNTA(A226:C226,E226:G226,J226)&gt;0,ROW(),0)</f>
        <v>0</v>
      </c>
    </row>
    <row r="227" customFormat="false" ht="30" hidden="false" customHeight="true" outlineLevel="0" collapsed="false">
      <c r="A227" s="32"/>
      <c r="B227" s="32"/>
      <c r="C227" s="33"/>
      <c r="D227" s="10" t="str">
        <f aca="false">IF(COUNTA(A227:C227,E227:G227,J227)=0,"",IF(OR(A227="",AND(B227&lt;&gt;"Gasto",B227&lt;&gt;"Reserva",B227&lt;&gt;"Ahorro"),AND(NOT(ISNUMBER(C227)),NOT(AND(C227="",ISNUMBER(H227)))),AND(ISNUMBER(C227),C227&lt;0),AND(J227&lt;&gt;"",OR(NOT(ISNUMBER(J227)),J227&lt;0))),"REVISAR datos","Correcto"))</f>
        <v/>
      </c>
      <c r="E227" s="34"/>
      <c r="F227" s="34"/>
      <c r="G227" s="35"/>
      <c r="H227" s="23" t="str">
        <f aca="false">IF(AND(B227="Reserva",ISNUMBER(E227),E227&gt;=0,ISNUMBER(F227),F227&gt;=0,ISNUMBER(G227)),MAX(0,E227-F227)/MAX(1,(YEAR(G227)-YEAR(Resumen!$E$4))*12+MONTH(G227)-MONTH(Resumen!$E$4)),"n.a.")</f>
        <v>n.a.</v>
      </c>
      <c r="I227" s="23" t="n">
        <f aca="false">IF(D227="Correcto",IF(ISNUMBER(C227),C227,H227),0)</f>
        <v>0</v>
      </c>
      <c r="J227" s="34"/>
      <c r="K227" s="23" t="n">
        <f aca="false">IF(D227="Correcto",I227-N(J227),0)</f>
        <v>0</v>
      </c>
      <c r="L227" s="1" t="n">
        <f aca="false">IF(COUNTA(A227:C227,E227:G227,J227)&gt;0,ROW(),0)</f>
        <v>0</v>
      </c>
    </row>
    <row r="228" customFormat="false" ht="30" hidden="false" customHeight="true" outlineLevel="0" collapsed="false">
      <c r="A228" s="32"/>
      <c r="B228" s="32"/>
      <c r="C228" s="33"/>
      <c r="D228" s="10" t="str">
        <f aca="false">IF(COUNTA(A228:C228,E228:G228,J228)=0,"",IF(OR(A228="",AND(B228&lt;&gt;"Gasto",B228&lt;&gt;"Reserva",B228&lt;&gt;"Ahorro"),AND(NOT(ISNUMBER(C228)),NOT(AND(C228="",ISNUMBER(H228)))),AND(ISNUMBER(C228),C228&lt;0),AND(J228&lt;&gt;"",OR(NOT(ISNUMBER(J228)),J228&lt;0))),"REVISAR datos","Correcto"))</f>
        <v/>
      </c>
      <c r="E228" s="34"/>
      <c r="F228" s="34"/>
      <c r="G228" s="35"/>
      <c r="H228" s="23" t="str">
        <f aca="false">IF(AND(B228="Reserva",ISNUMBER(E228),E228&gt;=0,ISNUMBER(F228),F228&gt;=0,ISNUMBER(G228)),MAX(0,E228-F228)/MAX(1,(YEAR(G228)-YEAR(Resumen!$E$4))*12+MONTH(G228)-MONTH(Resumen!$E$4)),"n.a.")</f>
        <v>n.a.</v>
      </c>
      <c r="I228" s="23" t="n">
        <f aca="false">IF(D228="Correcto",IF(ISNUMBER(C228),C228,H228),0)</f>
        <v>0</v>
      </c>
      <c r="J228" s="34"/>
      <c r="K228" s="23" t="n">
        <f aca="false">IF(D228="Correcto",I228-N(J228),0)</f>
        <v>0</v>
      </c>
      <c r="L228" s="1" t="n">
        <f aca="false">IF(COUNTA(A228:C228,E228:G228,J228)&gt;0,ROW(),0)</f>
        <v>0</v>
      </c>
    </row>
    <row r="229" customFormat="false" ht="30" hidden="false" customHeight="true" outlineLevel="0" collapsed="false">
      <c r="A229" s="32"/>
      <c r="B229" s="32"/>
      <c r="C229" s="33"/>
      <c r="D229" s="10" t="str">
        <f aca="false">IF(COUNTA(A229:C229,E229:G229,J229)=0,"",IF(OR(A229="",AND(B229&lt;&gt;"Gasto",B229&lt;&gt;"Reserva",B229&lt;&gt;"Ahorro"),AND(NOT(ISNUMBER(C229)),NOT(AND(C229="",ISNUMBER(H229)))),AND(ISNUMBER(C229),C229&lt;0),AND(J229&lt;&gt;"",OR(NOT(ISNUMBER(J229)),J229&lt;0))),"REVISAR datos","Correcto"))</f>
        <v/>
      </c>
      <c r="E229" s="34"/>
      <c r="F229" s="34"/>
      <c r="G229" s="35"/>
      <c r="H229" s="23" t="str">
        <f aca="false">IF(AND(B229="Reserva",ISNUMBER(E229),E229&gt;=0,ISNUMBER(F229),F229&gt;=0,ISNUMBER(G229)),MAX(0,E229-F229)/MAX(1,(YEAR(G229)-YEAR(Resumen!$E$4))*12+MONTH(G229)-MONTH(Resumen!$E$4)),"n.a.")</f>
        <v>n.a.</v>
      </c>
      <c r="I229" s="23" t="n">
        <f aca="false">IF(D229="Correcto",IF(ISNUMBER(C229),C229,H229),0)</f>
        <v>0</v>
      </c>
      <c r="J229" s="34"/>
      <c r="K229" s="23" t="n">
        <f aca="false">IF(D229="Correcto",I229-N(J229),0)</f>
        <v>0</v>
      </c>
      <c r="L229" s="1" t="n">
        <f aca="false">IF(COUNTA(A229:C229,E229:G229,J229)&gt;0,ROW(),0)</f>
        <v>0</v>
      </c>
    </row>
    <row r="230" customFormat="false" ht="30" hidden="false" customHeight="true" outlineLevel="0" collapsed="false">
      <c r="A230" s="32"/>
      <c r="B230" s="32"/>
      <c r="C230" s="33"/>
      <c r="D230" s="10" t="str">
        <f aca="false">IF(COUNTA(A230:C230,E230:G230,J230)=0,"",IF(OR(A230="",AND(B230&lt;&gt;"Gasto",B230&lt;&gt;"Reserva",B230&lt;&gt;"Ahorro"),AND(NOT(ISNUMBER(C230)),NOT(AND(C230="",ISNUMBER(H230)))),AND(ISNUMBER(C230),C230&lt;0),AND(J230&lt;&gt;"",OR(NOT(ISNUMBER(J230)),J230&lt;0))),"REVISAR datos","Correcto"))</f>
        <v/>
      </c>
      <c r="E230" s="34"/>
      <c r="F230" s="34"/>
      <c r="G230" s="35"/>
      <c r="H230" s="23" t="str">
        <f aca="false">IF(AND(B230="Reserva",ISNUMBER(E230),E230&gt;=0,ISNUMBER(F230),F230&gt;=0,ISNUMBER(G230)),MAX(0,E230-F230)/MAX(1,(YEAR(G230)-YEAR(Resumen!$E$4))*12+MONTH(G230)-MONTH(Resumen!$E$4)),"n.a.")</f>
        <v>n.a.</v>
      </c>
      <c r="I230" s="23" t="n">
        <f aca="false">IF(D230="Correcto",IF(ISNUMBER(C230),C230,H230),0)</f>
        <v>0</v>
      </c>
      <c r="J230" s="34"/>
      <c r="K230" s="23" t="n">
        <f aca="false">IF(D230="Correcto",I230-N(J230),0)</f>
        <v>0</v>
      </c>
      <c r="L230" s="1" t="n">
        <f aca="false">IF(COUNTA(A230:C230,E230:G230,J230)&gt;0,ROW(),0)</f>
        <v>0</v>
      </c>
    </row>
    <row r="231" customFormat="false" ht="30" hidden="false" customHeight="true" outlineLevel="0" collapsed="false">
      <c r="A231" s="32"/>
      <c r="B231" s="32"/>
      <c r="C231" s="33"/>
      <c r="D231" s="10" t="str">
        <f aca="false">IF(COUNTA(A231:C231,E231:G231,J231)=0,"",IF(OR(A231="",AND(B231&lt;&gt;"Gasto",B231&lt;&gt;"Reserva",B231&lt;&gt;"Ahorro"),AND(NOT(ISNUMBER(C231)),NOT(AND(C231="",ISNUMBER(H231)))),AND(ISNUMBER(C231),C231&lt;0),AND(J231&lt;&gt;"",OR(NOT(ISNUMBER(J231)),J231&lt;0))),"REVISAR datos","Correcto"))</f>
        <v/>
      </c>
      <c r="E231" s="34"/>
      <c r="F231" s="34"/>
      <c r="G231" s="35"/>
      <c r="H231" s="23" t="str">
        <f aca="false">IF(AND(B231="Reserva",ISNUMBER(E231),E231&gt;=0,ISNUMBER(F231),F231&gt;=0,ISNUMBER(G231)),MAX(0,E231-F231)/MAX(1,(YEAR(G231)-YEAR(Resumen!$E$4))*12+MONTH(G231)-MONTH(Resumen!$E$4)),"n.a.")</f>
        <v>n.a.</v>
      </c>
      <c r="I231" s="23" t="n">
        <f aca="false">IF(D231="Correcto",IF(ISNUMBER(C231),C231,H231),0)</f>
        <v>0</v>
      </c>
      <c r="J231" s="34"/>
      <c r="K231" s="23" t="n">
        <f aca="false">IF(D231="Correcto",I231-N(J231),0)</f>
        <v>0</v>
      </c>
      <c r="L231" s="1" t="n">
        <f aca="false">IF(COUNTA(A231:C231,E231:G231,J231)&gt;0,ROW(),0)</f>
        <v>0</v>
      </c>
    </row>
    <row r="232" customFormat="false" ht="30" hidden="false" customHeight="true" outlineLevel="0" collapsed="false">
      <c r="A232" s="32"/>
      <c r="B232" s="32"/>
      <c r="C232" s="33"/>
      <c r="D232" s="10" t="str">
        <f aca="false">IF(COUNTA(A232:C232,E232:G232,J232)=0,"",IF(OR(A232="",AND(B232&lt;&gt;"Gasto",B232&lt;&gt;"Reserva",B232&lt;&gt;"Ahorro"),AND(NOT(ISNUMBER(C232)),NOT(AND(C232="",ISNUMBER(H232)))),AND(ISNUMBER(C232),C232&lt;0),AND(J232&lt;&gt;"",OR(NOT(ISNUMBER(J232)),J232&lt;0))),"REVISAR datos","Correcto"))</f>
        <v/>
      </c>
      <c r="E232" s="34"/>
      <c r="F232" s="34"/>
      <c r="G232" s="35"/>
      <c r="H232" s="23" t="str">
        <f aca="false">IF(AND(B232="Reserva",ISNUMBER(E232),E232&gt;=0,ISNUMBER(F232),F232&gt;=0,ISNUMBER(G232)),MAX(0,E232-F232)/MAX(1,(YEAR(G232)-YEAR(Resumen!$E$4))*12+MONTH(G232)-MONTH(Resumen!$E$4)),"n.a.")</f>
        <v>n.a.</v>
      </c>
      <c r="I232" s="23" t="n">
        <f aca="false">IF(D232="Correcto",IF(ISNUMBER(C232),C232,H232),0)</f>
        <v>0</v>
      </c>
      <c r="J232" s="34"/>
      <c r="K232" s="23" t="n">
        <f aca="false">IF(D232="Correcto",I232-N(J232),0)</f>
        <v>0</v>
      </c>
      <c r="L232" s="1" t="n">
        <f aca="false">IF(COUNTA(A232:C232,E232:G232,J232)&gt;0,ROW(),0)</f>
        <v>0</v>
      </c>
    </row>
    <row r="233" customFormat="false" ht="30" hidden="false" customHeight="true" outlineLevel="0" collapsed="false">
      <c r="A233" s="32"/>
      <c r="B233" s="32"/>
      <c r="C233" s="33"/>
      <c r="D233" s="10" t="str">
        <f aca="false">IF(COUNTA(A233:C233,E233:G233,J233)=0,"",IF(OR(A233="",AND(B233&lt;&gt;"Gasto",B233&lt;&gt;"Reserva",B233&lt;&gt;"Ahorro"),AND(NOT(ISNUMBER(C233)),NOT(AND(C233="",ISNUMBER(H233)))),AND(ISNUMBER(C233),C233&lt;0),AND(J233&lt;&gt;"",OR(NOT(ISNUMBER(J233)),J233&lt;0))),"REVISAR datos","Correcto"))</f>
        <v/>
      </c>
      <c r="E233" s="34"/>
      <c r="F233" s="34"/>
      <c r="G233" s="35"/>
      <c r="H233" s="23" t="str">
        <f aca="false">IF(AND(B233="Reserva",ISNUMBER(E233),E233&gt;=0,ISNUMBER(F233),F233&gt;=0,ISNUMBER(G233)),MAX(0,E233-F233)/MAX(1,(YEAR(G233)-YEAR(Resumen!$E$4))*12+MONTH(G233)-MONTH(Resumen!$E$4)),"n.a.")</f>
        <v>n.a.</v>
      </c>
      <c r="I233" s="23" t="n">
        <f aca="false">IF(D233="Correcto",IF(ISNUMBER(C233),C233,H233),0)</f>
        <v>0</v>
      </c>
      <c r="J233" s="34"/>
      <c r="K233" s="23" t="n">
        <f aca="false">IF(D233="Correcto",I233-N(J233),0)</f>
        <v>0</v>
      </c>
      <c r="L233" s="1" t="n">
        <f aca="false">IF(COUNTA(A233:C233,E233:G233,J233)&gt;0,ROW(),0)</f>
        <v>0</v>
      </c>
    </row>
    <row r="234" customFormat="false" ht="30" hidden="false" customHeight="true" outlineLevel="0" collapsed="false">
      <c r="A234" s="32"/>
      <c r="B234" s="32"/>
      <c r="C234" s="33"/>
      <c r="D234" s="10" t="str">
        <f aca="false">IF(COUNTA(A234:C234,E234:G234,J234)=0,"",IF(OR(A234="",AND(B234&lt;&gt;"Gasto",B234&lt;&gt;"Reserva",B234&lt;&gt;"Ahorro"),AND(NOT(ISNUMBER(C234)),NOT(AND(C234="",ISNUMBER(H234)))),AND(ISNUMBER(C234),C234&lt;0),AND(J234&lt;&gt;"",OR(NOT(ISNUMBER(J234)),J234&lt;0))),"REVISAR datos","Correcto"))</f>
        <v/>
      </c>
      <c r="E234" s="34"/>
      <c r="F234" s="34"/>
      <c r="G234" s="35"/>
      <c r="H234" s="23" t="str">
        <f aca="false">IF(AND(B234="Reserva",ISNUMBER(E234),E234&gt;=0,ISNUMBER(F234),F234&gt;=0,ISNUMBER(G234)),MAX(0,E234-F234)/MAX(1,(YEAR(G234)-YEAR(Resumen!$E$4))*12+MONTH(G234)-MONTH(Resumen!$E$4)),"n.a.")</f>
        <v>n.a.</v>
      </c>
      <c r="I234" s="23" t="n">
        <f aca="false">IF(D234="Correcto",IF(ISNUMBER(C234),C234,H234),0)</f>
        <v>0</v>
      </c>
      <c r="J234" s="34"/>
      <c r="K234" s="23" t="n">
        <f aca="false">IF(D234="Correcto",I234-N(J234),0)</f>
        <v>0</v>
      </c>
      <c r="L234" s="1" t="n">
        <f aca="false">IF(COUNTA(A234:C234,E234:G234,J234)&gt;0,ROW(),0)</f>
        <v>0</v>
      </c>
    </row>
    <row r="235" customFormat="false" ht="30" hidden="false" customHeight="true" outlineLevel="0" collapsed="false">
      <c r="A235" s="32"/>
      <c r="B235" s="32"/>
      <c r="C235" s="33"/>
      <c r="D235" s="10" t="str">
        <f aca="false">IF(COUNTA(A235:C235,E235:G235,J235)=0,"",IF(OR(A235="",AND(B235&lt;&gt;"Gasto",B235&lt;&gt;"Reserva",B235&lt;&gt;"Ahorro"),AND(NOT(ISNUMBER(C235)),NOT(AND(C235="",ISNUMBER(H235)))),AND(ISNUMBER(C235),C235&lt;0),AND(J235&lt;&gt;"",OR(NOT(ISNUMBER(J235)),J235&lt;0))),"REVISAR datos","Correcto"))</f>
        <v/>
      </c>
      <c r="E235" s="34"/>
      <c r="F235" s="34"/>
      <c r="G235" s="35"/>
      <c r="H235" s="23" t="str">
        <f aca="false">IF(AND(B235="Reserva",ISNUMBER(E235),E235&gt;=0,ISNUMBER(F235),F235&gt;=0,ISNUMBER(G235)),MAX(0,E235-F235)/MAX(1,(YEAR(G235)-YEAR(Resumen!$E$4))*12+MONTH(G235)-MONTH(Resumen!$E$4)),"n.a.")</f>
        <v>n.a.</v>
      </c>
      <c r="I235" s="23" t="n">
        <f aca="false">IF(D235="Correcto",IF(ISNUMBER(C235),C235,H235),0)</f>
        <v>0</v>
      </c>
      <c r="J235" s="34"/>
      <c r="K235" s="23" t="n">
        <f aca="false">IF(D235="Correcto",I235-N(J235),0)</f>
        <v>0</v>
      </c>
      <c r="L235" s="1" t="n">
        <f aca="false">IF(COUNTA(A235:C235,E235:G235,J235)&gt;0,ROW(),0)</f>
        <v>0</v>
      </c>
    </row>
    <row r="236" customFormat="false" ht="30" hidden="false" customHeight="true" outlineLevel="0" collapsed="false">
      <c r="A236" s="32"/>
      <c r="B236" s="32"/>
      <c r="C236" s="33"/>
      <c r="D236" s="10" t="str">
        <f aca="false">IF(COUNTA(A236:C236,E236:G236,J236)=0,"",IF(OR(A236="",AND(B236&lt;&gt;"Gasto",B236&lt;&gt;"Reserva",B236&lt;&gt;"Ahorro"),AND(NOT(ISNUMBER(C236)),NOT(AND(C236="",ISNUMBER(H236)))),AND(ISNUMBER(C236),C236&lt;0),AND(J236&lt;&gt;"",OR(NOT(ISNUMBER(J236)),J236&lt;0))),"REVISAR datos","Correcto"))</f>
        <v/>
      </c>
      <c r="E236" s="34"/>
      <c r="F236" s="34"/>
      <c r="G236" s="35"/>
      <c r="H236" s="23" t="str">
        <f aca="false">IF(AND(B236="Reserva",ISNUMBER(E236),E236&gt;=0,ISNUMBER(F236),F236&gt;=0,ISNUMBER(G236)),MAX(0,E236-F236)/MAX(1,(YEAR(G236)-YEAR(Resumen!$E$4))*12+MONTH(G236)-MONTH(Resumen!$E$4)),"n.a.")</f>
        <v>n.a.</v>
      </c>
      <c r="I236" s="23" t="n">
        <f aca="false">IF(D236="Correcto",IF(ISNUMBER(C236),C236,H236),0)</f>
        <v>0</v>
      </c>
      <c r="J236" s="34"/>
      <c r="K236" s="23" t="n">
        <f aca="false">IF(D236="Correcto",I236-N(J236),0)</f>
        <v>0</v>
      </c>
      <c r="L236" s="1" t="n">
        <f aca="false">IF(COUNTA(A236:C236,E236:G236,J236)&gt;0,ROW(),0)</f>
        <v>0</v>
      </c>
    </row>
    <row r="237" customFormat="false" ht="30" hidden="false" customHeight="true" outlineLevel="0" collapsed="false">
      <c r="A237" s="32"/>
      <c r="B237" s="32"/>
      <c r="C237" s="33"/>
      <c r="D237" s="10" t="str">
        <f aca="false">IF(COUNTA(A237:C237,E237:G237,J237)=0,"",IF(OR(A237="",AND(B237&lt;&gt;"Gasto",B237&lt;&gt;"Reserva",B237&lt;&gt;"Ahorro"),AND(NOT(ISNUMBER(C237)),NOT(AND(C237="",ISNUMBER(H237)))),AND(ISNUMBER(C237),C237&lt;0),AND(J237&lt;&gt;"",OR(NOT(ISNUMBER(J237)),J237&lt;0))),"REVISAR datos","Correcto"))</f>
        <v/>
      </c>
      <c r="E237" s="34"/>
      <c r="F237" s="34"/>
      <c r="G237" s="35"/>
      <c r="H237" s="23" t="str">
        <f aca="false">IF(AND(B237="Reserva",ISNUMBER(E237),E237&gt;=0,ISNUMBER(F237),F237&gt;=0,ISNUMBER(G237)),MAX(0,E237-F237)/MAX(1,(YEAR(G237)-YEAR(Resumen!$E$4))*12+MONTH(G237)-MONTH(Resumen!$E$4)),"n.a.")</f>
        <v>n.a.</v>
      </c>
      <c r="I237" s="23" t="n">
        <f aca="false">IF(D237="Correcto",IF(ISNUMBER(C237),C237,H237),0)</f>
        <v>0</v>
      </c>
      <c r="J237" s="34"/>
      <c r="K237" s="23" t="n">
        <f aca="false">IF(D237="Correcto",I237-N(J237),0)</f>
        <v>0</v>
      </c>
      <c r="L237" s="1" t="n">
        <f aca="false">IF(COUNTA(A237:C237,E237:G237,J237)&gt;0,ROW(),0)</f>
        <v>0</v>
      </c>
    </row>
    <row r="238" customFormat="false" ht="30" hidden="false" customHeight="true" outlineLevel="0" collapsed="false">
      <c r="A238" s="32"/>
      <c r="B238" s="32"/>
      <c r="C238" s="33"/>
      <c r="D238" s="10" t="str">
        <f aca="false">IF(COUNTA(A238:C238,E238:G238,J238)=0,"",IF(OR(A238="",AND(B238&lt;&gt;"Gasto",B238&lt;&gt;"Reserva",B238&lt;&gt;"Ahorro"),AND(NOT(ISNUMBER(C238)),NOT(AND(C238="",ISNUMBER(H238)))),AND(ISNUMBER(C238),C238&lt;0),AND(J238&lt;&gt;"",OR(NOT(ISNUMBER(J238)),J238&lt;0))),"REVISAR datos","Correcto"))</f>
        <v/>
      </c>
      <c r="E238" s="34"/>
      <c r="F238" s="34"/>
      <c r="G238" s="35"/>
      <c r="H238" s="23" t="str">
        <f aca="false">IF(AND(B238="Reserva",ISNUMBER(E238),E238&gt;=0,ISNUMBER(F238),F238&gt;=0,ISNUMBER(G238)),MAX(0,E238-F238)/MAX(1,(YEAR(G238)-YEAR(Resumen!$E$4))*12+MONTH(G238)-MONTH(Resumen!$E$4)),"n.a.")</f>
        <v>n.a.</v>
      </c>
      <c r="I238" s="23" t="n">
        <f aca="false">IF(D238="Correcto",IF(ISNUMBER(C238),C238,H238),0)</f>
        <v>0</v>
      </c>
      <c r="J238" s="34"/>
      <c r="K238" s="23" t="n">
        <f aca="false">IF(D238="Correcto",I238-N(J238),0)</f>
        <v>0</v>
      </c>
      <c r="L238" s="1" t="n">
        <f aca="false">IF(COUNTA(A238:C238,E238:G238,J238)&gt;0,ROW(),0)</f>
        <v>0</v>
      </c>
    </row>
    <row r="239" customFormat="false" ht="30" hidden="false" customHeight="true" outlineLevel="0" collapsed="false">
      <c r="A239" s="32"/>
      <c r="B239" s="32"/>
      <c r="C239" s="33"/>
      <c r="D239" s="10" t="str">
        <f aca="false">IF(COUNTA(A239:C239,E239:G239,J239)=0,"",IF(OR(A239="",AND(B239&lt;&gt;"Gasto",B239&lt;&gt;"Reserva",B239&lt;&gt;"Ahorro"),AND(NOT(ISNUMBER(C239)),NOT(AND(C239="",ISNUMBER(H239)))),AND(ISNUMBER(C239),C239&lt;0),AND(J239&lt;&gt;"",OR(NOT(ISNUMBER(J239)),J239&lt;0))),"REVISAR datos","Correcto"))</f>
        <v/>
      </c>
      <c r="E239" s="34"/>
      <c r="F239" s="34"/>
      <c r="G239" s="35"/>
      <c r="H239" s="23" t="str">
        <f aca="false">IF(AND(B239="Reserva",ISNUMBER(E239),E239&gt;=0,ISNUMBER(F239),F239&gt;=0,ISNUMBER(G239)),MAX(0,E239-F239)/MAX(1,(YEAR(G239)-YEAR(Resumen!$E$4))*12+MONTH(G239)-MONTH(Resumen!$E$4)),"n.a.")</f>
        <v>n.a.</v>
      </c>
      <c r="I239" s="23" t="n">
        <f aca="false">IF(D239="Correcto",IF(ISNUMBER(C239),C239,H239),0)</f>
        <v>0</v>
      </c>
      <c r="J239" s="34"/>
      <c r="K239" s="23" t="n">
        <f aca="false">IF(D239="Correcto",I239-N(J239),0)</f>
        <v>0</v>
      </c>
      <c r="L239" s="1" t="n">
        <f aca="false">IF(COUNTA(A239:C239,E239:G239,J239)&gt;0,ROW(),0)</f>
        <v>0</v>
      </c>
    </row>
    <row r="240" customFormat="false" ht="30" hidden="false" customHeight="true" outlineLevel="0" collapsed="false">
      <c r="A240" s="32"/>
      <c r="B240" s="32"/>
      <c r="C240" s="33"/>
      <c r="D240" s="10" t="str">
        <f aca="false">IF(COUNTA(A240:C240,E240:G240,J240)=0,"",IF(OR(A240="",AND(B240&lt;&gt;"Gasto",B240&lt;&gt;"Reserva",B240&lt;&gt;"Ahorro"),AND(NOT(ISNUMBER(C240)),NOT(AND(C240="",ISNUMBER(H240)))),AND(ISNUMBER(C240),C240&lt;0),AND(J240&lt;&gt;"",OR(NOT(ISNUMBER(J240)),J240&lt;0))),"REVISAR datos","Correcto"))</f>
        <v/>
      </c>
      <c r="E240" s="34"/>
      <c r="F240" s="34"/>
      <c r="G240" s="35"/>
      <c r="H240" s="23" t="str">
        <f aca="false">IF(AND(B240="Reserva",ISNUMBER(E240),E240&gt;=0,ISNUMBER(F240),F240&gt;=0,ISNUMBER(G240)),MAX(0,E240-F240)/MAX(1,(YEAR(G240)-YEAR(Resumen!$E$4))*12+MONTH(G240)-MONTH(Resumen!$E$4)),"n.a.")</f>
        <v>n.a.</v>
      </c>
      <c r="I240" s="23" t="n">
        <f aca="false">IF(D240="Correcto",IF(ISNUMBER(C240),C240,H240),0)</f>
        <v>0</v>
      </c>
      <c r="J240" s="34"/>
      <c r="K240" s="23" t="n">
        <f aca="false">IF(D240="Correcto",I240-N(J240),0)</f>
        <v>0</v>
      </c>
      <c r="L240" s="1" t="n">
        <f aca="false">IF(COUNTA(A240:C240,E240:G240,J240)&gt;0,ROW(),0)</f>
        <v>0</v>
      </c>
    </row>
    <row r="241" customFormat="false" ht="30" hidden="false" customHeight="true" outlineLevel="0" collapsed="false">
      <c r="A241" s="32"/>
      <c r="B241" s="32"/>
      <c r="C241" s="33"/>
      <c r="D241" s="10" t="str">
        <f aca="false">IF(COUNTA(A241:C241,E241:G241,J241)=0,"",IF(OR(A241="",AND(B241&lt;&gt;"Gasto",B241&lt;&gt;"Reserva",B241&lt;&gt;"Ahorro"),AND(NOT(ISNUMBER(C241)),NOT(AND(C241="",ISNUMBER(H241)))),AND(ISNUMBER(C241),C241&lt;0),AND(J241&lt;&gt;"",OR(NOT(ISNUMBER(J241)),J241&lt;0))),"REVISAR datos","Correcto"))</f>
        <v/>
      </c>
      <c r="E241" s="34"/>
      <c r="F241" s="34"/>
      <c r="G241" s="35"/>
      <c r="H241" s="23" t="str">
        <f aca="false">IF(AND(B241="Reserva",ISNUMBER(E241),E241&gt;=0,ISNUMBER(F241),F241&gt;=0,ISNUMBER(G241)),MAX(0,E241-F241)/MAX(1,(YEAR(G241)-YEAR(Resumen!$E$4))*12+MONTH(G241)-MONTH(Resumen!$E$4)),"n.a.")</f>
        <v>n.a.</v>
      </c>
      <c r="I241" s="23" t="n">
        <f aca="false">IF(D241="Correcto",IF(ISNUMBER(C241),C241,H241),0)</f>
        <v>0</v>
      </c>
      <c r="J241" s="34"/>
      <c r="K241" s="23" t="n">
        <f aca="false">IF(D241="Correcto",I241-N(J241),0)</f>
        <v>0</v>
      </c>
      <c r="L241" s="1" t="n">
        <f aca="false">IF(COUNTA(A241:C241,E241:G241,J241)&gt;0,ROW(),0)</f>
        <v>0</v>
      </c>
    </row>
    <row r="242" customFormat="false" ht="30" hidden="false" customHeight="true" outlineLevel="0" collapsed="false">
      <c r="A242" s="32"/>
      <c r="B242" s="32"/>
      <c r="C242" s="33"/>
      <c r="D242" s="10" t="str">
        <f aca="false">IF(COUNTA(A242:C242,E242:G242,J242)=0,"",IF(OR(A242="",AND(B242&lt;&gt;"Gasto",B242&lt;&gt;"Reserva",B242&lt;&gt;"Ahorro"),AND(NOT(ISNUMBER(C242)),NOT(AND(C242="",ISNUMBER(H242)))),AND(ISNUMBER(C242),C242&lt;0),AND(J242&lt;&gt;"",OR(NOT(ISNUMBER(J242)),J242&lt;0))),"REVISAR datos","Correcto"))</f>
        <v/>
      </c>
      <c r="E242" s="34"/>
      <c r="F242" s="34"/>
      <c r="G242" s="35"/>
      <c r="H242" s="23" t="str">
        <f aca="false">IF(AND(B242="Reserva",ISNUMBER(E242),E242&gt;=0,ISNUMBER(F242),F242&gt;=0,ISNUMBER(G242)),MAX(0,E242-F242)/MAX(1,(YEAR(G242)-YEAR(Resumen!$E$4))*12+MONTH(G242)-MONTH(Resumen!$E$4)),"n.a.")</f>
        <v>n.a.</v>
      </c>
      <c r="I242" s="23" t="n">
        <f aca="false">IF(D242="Correcto",IF(ISNUMBER(C242),C242,H242),0)</f>
        <v>0</v>
      </c>
      <c r="J242" s="34"/>
      <c r="K242" s="23" t="n">
        <f aca="false">IF(D242="Correcto",I242-N(J242),0)</f>
        <v>0</v>
      </c>
      <c r="L242" s="1" t="n">
        <f aca="false">IF(COUNTA(A242:C242,E242:G242,J242)&gt;0,ROW(),0)</f>
        <v>0</v>
      </c>
    </row>
    <row r="243" customFormat="false" ht="30" hidden="false" customHeight="true" outlineLevel="0" collapsed="false">
      <c r="A243" s="32"/>
      <c r="B243" s="32"/>
      <c r="C243" s="33"/>
      <c r="D243" s="10" t="str">
        <f aca="false">IF(COUNTA(A243:C243,E243:G243,J243)=0,"",IF(OR(A243="",AND(B243&lt;&gt;"Gasto",B243&lt;&gt;"Reserva",B243&lt;&gt;"Ahorro"),AND(NOT(ISNUMBER(C243)),NOT(AND(C243="",ISNUMBER(H243)))),AND(ISNUMBER(C243),C243&lt;0),AND(J243&lt;&gt;"",OR(NOT(ISNUMBER(J243)),J243&lt;0))),"REVISAR datos","Correcto"))</f>
        <v/>
      </c>
      <c r="E243" s="34"/>
      <c r="F243" s="34"/>
      <c r="G243" s="35"/>
      <c r="H243" s="23" t="str">
        <f aca="false">IF(AND(B243="Reserva",ISNUMBER(E243),E243&gt;=0,ISNUMBER(F243),F243&gt;=0,ISNUMBER(G243)),MAX(0,E243-F243)/MAX(1,(YEAR(G243)-YEAR(Resumen!$E$4))*12+MONTH(G243)-MONTH(Resumen!$E$4)),"n.a.")</f>
        <v>n.a.</v>
      </c>
      <c r="I243" s="23" t="n">
        <f aca="false">IF(D243="Correcto",IF(ISNUMBER(C243),C243,H243),0)</f>
        <v>0</v>
      </c>
      <c r="J243" s="34"/>
      <c r="K243" s="23" t="n">
        <f aca="false">IF(D243="Correcto",I243-N(J243),0)</f>
        <v>0</v>
      </c>
      <c r="L243" s="1" t="n">
        <f aca="false">IF(COUNTA(A243:C243,E243:G243,J243)&gt;0,ROW(),0)</f>
        <v>0</v>
      </c>
    </row>
    <row r="244" customFormat="false" ht="30" hidden="false" customHeight="true" outlineLevel="0" collapsed="false">
      <c r="A244" s="32"/>
      <c r="B244" s="32"/>
      <c r="C244" s="33"/>
      <c r="D244" s="10" t="str">
        <f aca="false">IF(COUNTA(A244:C244,E244:G244,J244)=0,"",IF(OR(A244="",AND(B244&lt;&gt;"Gasto",B244&lt;&gt;"Reserva",B244&lt;&gt;"Ahorro"),AND(NOT(ISNUMBER(C244)),NOT(AND(C244="",ISNUMBER(H244)))),AND(ISNUMBER(C244),C244&lt;0),AND(J244&lt;&gt;"",OR(NOT(ISNUMBER(J244)),J244&lt;0))),"REVISAR datos","Correcto"))</f>
        <v/>
      </c>
      <c r="E244" s="34"/>
      <c r="F244" s="34"/>
      <c r="G244" s="35"/>
      <c r="H244" s="23" t="str">
        <f aca="false">IF(AND(B244="Reserva",ISNUMBER(E244),E244&gt;=0,ISNUMBER(F244),F244&gt;=0,ISNUMBER(G244)),MAX(0,E244-F244)/MAX(1,(YEAR(G244)-YEAR(Resumen!$E$4))*12+MONTH(G244)-MONTH(Resumen!$E$4)),"n.a.")</f>
        <v>n.a.</v>
      </c>
      <c r="I244" s="23" t="n">
        <f aca="false">IF(D244="Correcto",IF(ISNUMBER(C244),C244,H244),0)</f>
        <v>0</v>
      </c>
      <c r="J244" s="34"/>
      <c r="K244" s="23" t="n">
        <f aca="false">IF(D244="Correcto",I244-N(J244),0)</f>
        <v>0</v>
      </c>
      <c r="L244" s="1" t="n">
        <f aca="false">IF(COUNTA(A244:C244,E244:G244,J244)&gt;0,ROW(),0)</f>
        <v>0</v>
      </c>
    </row>
    <row r="245" customFormat="false" ht="30" hidden="false" customHeight="true" outlineLevel="0" collapsed="false">
      <c r="A245" s="32"/>
      <c r="B245" s="32"/>
      <c r="C245" s="33"/>
      <c r="D245" s="10" t="str">
        <f aca="false">IF(COUNTA(A245:C245,E245:G245,J245)=0,"",IF(OR(A245="",AND(B245&lt;&gt;"Gasto",B245&lt;&gt;"Reserva",B245&lt;&gt;"Ahorro"),AND(NOT(ISNUMBER(C245)),NOT(AND(C245="",ISNUMBER(H245)))),AND(ISNUMBER(C245),C245&lt;0),AND(J245&lt;&gt;"",OR(NOT(ISNUMBER(J245)),J245&lt;0))),"REVISAR datos","Correcto"))</f>
        <v/>
      </c>
      <c r="E245" s="34"/>
      <c r="F245" s="34"/>
      <c r="G245" s="35"/>
      <c r="H245" s="23" t="str">
        <f aca="false">IF(AND(B245="Reserva",ISNUMBER(E245),E245&gt;=0,ISNUMBER(F245),F245&gt;=0,ISNUMBER(G245)),MAX(0,E245-F245)/MAX(1,(YEAR(G245)-YEAR(Resumen!$E$4))*12+MONTH(G245)-MONTH(Resumen!$E$4)),"n.a.")</f>
        <v>n.a.</v>
      </c>
      <c r="I245" s="23" t="n">
        <f aca="false">IF(D245="Correcto",IF(ISNUMBER(C245),C245,H245),0)</f>
        <v>0</v>
      </c>
      <c r="J245" s="34"/>
      <c r="K245" s="23" t="n">
        <f aca="false">IF(D245="Correcto",I245-N(J245),0)</f>
        <v>0</v>
      </c>
      <c r="L245" s="1" t="n">
        <f aca="false">IF(COUNTA(A245:C245,E245:G245,J245)&gt;0,ROW(),0)</f>
        <v>0</v>
      </c>
    </row>
    <row r="246" customFormat="false" ht="30" hidden="false" customHeight="true" outlineLevel="0" collapsed="false">
      <c r="A246" s="32"/>
      <c r="B246" s="32"/>
      <c r="C246" s="33"/>
      <c r="D246" s="10" t="str">
        <f aca="false">IF(COUNTA(A246:C246,E246:G246,J246)=0,"",IF(OR(A246="",AND(B246&lt;&gt;"Gasto",B246&lt;&gt;"Reserva",B246&lt;&gt;"Ahorro"),AND(NOT(ISNUMBER(C246)),NOT(AND(C246="",ISNUMBER(H246)))),AND(ISNUMBER(C246),C246&lt;0),AND(J246&lt;&gt;"",OR(NOT(ISNUMBER(J246)),J246&lt;0))),"REVISAR datos","Correcto"))</f>
        <v/>
      </c>
      <c r="E246" s="34"/>
      <c r="F246" s="34"/>
      <c r="G246" s="35"/>
      <c r="H246" s="23" t="str">
        <f aca="false">IF(AND(B246="Reserva",ISNUMBER(E246),E246&gt;=0,ISNUMBER(F246),F246&gt;=0,ISNUMBER(G246)),MAX(0,E246-F246)/MAX(1,(YEAR(G246)-YEAR(Resumen!$E$4))*12+MONTH(G246)-MONTH(Resumen!$E$4)),"n.a.")</f>
        <v>n.a.</v>
      </c>
      <c r="I246" s="23" t="n">
        <f aca="false">IF(D246="Correcto",IF(ISNUMBER(C246),C246,H246),0)</f>
        <v>0</v>
      </c>
      <c r="J246" s="34"/>
      <c r="K246" s="23" t="n">
        <f aca="false">IF(D246="Correcto",I246-N(J246),0)</f>
        <v>0</v>
      </c>
      <c r="L246" s="1" t="n">
        <f aca="false">IF(COUNTA(A246:C246,E246:G246,J246)&gt;0,ROW(),0)</f>
        <v>0</v>
      </c>
    </row>
    <row r="247" customFormat="false" ht="30" hidden="false" customHeight="true" outlineLevel="0" collapsed="false">
      <c r="A247" s="32"/>
      <c r="B247" s="32"/>
      <c r="C247" s="33"/>
      <c r="D247" s="10" t="str">
        <f aca="false">IF(COUNTA(A247:C247,E247:G247,J247)=0,"",IF(OR(A247="",AND(B247&lt;&gt;"Gasto",B247&lt;&gt;"Reserva",B247&lt;&gt;"Ahorro"),AND(NOT(ISNUMBER(C247)),NOT(AND(C247="",ISNUMBER(H247)))),AND(ISNUMBER(C247),C247&lt;0),AND(J247&lt;&gt;"",OR(NOT(ISNUMBER(J247)),J247&lt;0))),"REVISAR datos","Correcto"))</f>
        <v/>
      </c>
      <c r="E247" s="34"/>
      <c r="F247" s="34"/>
      <c r="G247" s="35"/>
      <c r="H247" s="23" t="str">
        <f aca="false">IF(AND(B247="Reserva",ISNUMBER(E247),E247&gt;=0,ISNUMBER(F247),F247&gt;=0,ISNUMBER(G247)),MAX(0,E247-F247)/MAX(1,(YEAR(G247)-YEAR(Resumen!$E$4))*12+MONTH(G247)-MONTH(Resumen!$E$4)),"n.a.")</f>
        <v>n.a.</v>
      </c>
      <c r="I247" s="23" t="n">
        <f aca="false">IF(D247="Correcto",IF(ISNUMBER(C247),C247,H247),0)</f>
        <v>0</v>
      </c>
      <c r="J247" s="34"/>
      <c r="K247" s="23" t="n">
        <f aca="false">IF(D247="Correcto",I247-N(J247),0)</f>
        <v>0</v>
      </c>
      <c r="L247" s="1" t="n">
        <f aca="false">IF(COUNTA(A247:C247,E247:G247,J247)&gt;0,ROW(),0)</f>
        <v>0</v>
      </c>
    </row>
    <row r="248" customFormat="false" ht="30" hidden="false" customHeight="true" outlineLevel="0" collapsed="false">
      <c r="A248" s="32"/>
      <c r="B248" s="32"/>
      <c r="C248" s="33"/>
      <c r="D248" s="10" t="str">
        <f aca="false">IF(COUNTA(A248:C248,E248:G248,J248)=0,"",IF(OR(A248="",AND(B248&lt;&gt;"Gasto",B248&lt;&gt;"Reserva",B248&lt;&gt;"Ahorro"),AND(NOT(ISNUMBER(C248)),NOT(AND(C248="",ISNUMBER(H248)))),AND(ISNUMBER(C248),C248&lt;0),AND(J248&lt;&gt;"",OR(NOT(ISNUMBER(J248)),J248&lt;0))),"REVISAR datos","Correcto"))</f>
        <v/>
      </c>
      <c r="E248" s="34"/>
      <c r="F248" s="34"/>
      <c r="G248" s="35"/>
      <c r="H248" s="23" t="str">
        <f aca="false">IF(AND(B248="Reserva",ISNUMBER(E248),E248&gt;=0,ISNUMBER(F248),F248&gt;=0,ISNUMBER(G248)),MAX(0,E248-F248)/MAX(1,(YEAR(G248)-YEAR(Resumen!$E$4))*12+MONTH(G248)-MONTH(Resumen!$E$4)),"n.a.")</f>
        <v>n.a.</v>
      </c>
      <c r="I248" s="23" t="n">
        <f aca="false">IF(D248="Correcto",IF(ISNUMBER(C248),C248,H248),0)</f>
        <v>0</v>
      </c>
      <c r="J248" s="34"/>
      <c r="K248" s="23" t="n">
        <f aca="false">IF(D248="Correcto",I248-N(J248),0)</f>
        <v>0</v>
      </c>
      <c r="L248" s="1" t="n">
        <f aca="false">IF(COUNTA(A248:C248,E248:G248,J248)&gt;0,ROW(),0)</f>
        <v>0</v>
      </c>
    </row>
    <row r="249" customFormat="false" ht="30" hidden="false" customHeight="true" outlineLevel="0" collapsed="false">
      <c r="A249" s="32"/>
      <c r="B249" s="32"/>
      <c r="C249" s="33"/>
      <c r="D249" s="10" t="str">
        <f aca="false">IF(COUNTA(A249:C249,E249:G249,J249)=0,"",IF(OR(A249="",AND(B249&lt;&gt;"Gasto",B249&lt;&gt;"Reserva",B249&lt;&gt;"Ahorro"),AND(NOT(ISNUMBER(C249)),NOT(AND(C249="",ISNUMBER(H249)))),AND(ISNUMBER(C249),C249&lt;0),AND(J249&lt;&gt;"",OR(NOT(ISNUMBER(J249)),J249&lt;0))),"REVISAR datos","Correcto"))</f>
        <v/>
      </c>
      <c r="E249" s="34"/>
      <c r="F249" s="34"/>
      <c r="G249" s="35"/>
      <c r="H249" s="23" t="str">
        <f aca="false">IF(AND(B249="Reserva",ISNUMBER(E249),E249&gt;=0,ISNUMBER(F249),F249&gt;=0,ISNUMBER(G249)),MAX(0,E249-F249)/MAX(1,(YEAR(G249)-YEAR(Resumen!$E$4))*12+MONTH(G249)-MONTH(Resumen!$E$4)),"n.a.")</f>
        <v>n.a.</v>
      </c>
      <c r="I249" s="23" t="n">
        <f aca="false">IF(D249="Correcto",IF(ISNUMBER(C249),C249,H249),0)</f>
        <v>0</v>
      </c>
      <c r="J249" s="34"/>
      <c r="K249" s="23" t="n">
        <f aca="false">IF(D249="Correcto",I249-N(J249),0)</f>
        <v>0</v>
      </c>
      <c r="L249" s="1" t="n">
        <f aca="false">IF(COUNTA(A249:C249,E249:G249,J249)&gt;0,ROW(),0)</f>
        <v>0</v>
      </c>
    </row>
    <row r="250" customFormat="false" ht="30" hidden="false" customHeight="true" outlineLevel="0" collapsed="false">
      <c r="A250" s="32"/>
      <c r="B250" s="32"/>
      <c r="C250" s="33"/>
      <c r="D250" s="10" t="str">
        <f aca="false">IF(COUNTA(A250:C250,E250:G250,J250)=0,"",IF(OR(A250="",AND(B250&lt;&gt;"Gasto",B250&lt;&gt;"Reserva",B250&lt;&gt;"Ahorro"),AND(NOT(ISNUMBER(C250)),NOT(AND(C250="",ISNUMBER(H250)))),AND(ISNUMBER(C250),C250&lt;0),AND(J250&lt;&gt;"",OR(NOT(ISNUMBER(J250)),J250&lt;0))),"REVISAR datos","Correcto"))</f>
        <v/>
      </c>
      <c r="E250" s="34"/>
      <c r="F250" s="34"/>
      <c r="G250" s="35"/>
      <c r="H250" s="23" t="str">
        <f aca="false">IF(AND(B250="Reserva",ISNUMBER(E250),E250&gt;=0,ISNUMBER(F250),F250&gt;=0,ISNUMBER(G250)),MAX(0,E250-F250)/MAX(1,(YEAR(G250)-YEAR(Resumen!$E$4))*12+MONTH(G250)-MONTH(Resumen!$E$4)),"n.a.")</f>
        <v>n.a.</v>
      </c>
      <c r="I250" s="23" t="n">
        <f aca="false">IF(D250="Correcto",IF(ISNUMBER(C250),C250,H250),0)</f>
        <v>0</v>
      </c>
      <c r="J250" s="34"/>
      <c r="K250" s="23" t="n">
        <f aca="false">IF(D250="Correcto",I250-N(J250),0)</f>
        <v>0</v>
      </c>
      <c r="L250" s="1" t="n">
        <f aca="false">IF(COUNTA(A250:C250,E250:G250,J250)&gt;0,ROW(),0)</f>
        <v>0</v>
      </c>
    </row>
    <row r="251" customFormat="false" ht="30" hidden="false" customHeight="true" outlineLevel="0" collapsed="false">
      <c r="A251" s="32"/>
      <c r="B251" s="32"/>
      <c r="C251" s="33"/>
      <c r="D251" s="10" t="str">
        <f aca="false">IF(COUNTA(A251:C251,E251:G251,J251)=0,"",IF(OR(A251="",AND(B251&lt;&gt;"Gasto",B251&lt;&gt;"Reserva",B251&lt;&gt;"Ahorro"),AND(NOT(ISNUMBER(C251)),NOT(AND(C251="",ISNUMBER(H251)))),AND(ISNUMBER(C251),C251&lt;0),AND(J251&lt;&gt;"",OR(NOT(ISNUMBER(J251)),J251&lt;0))),"REVISAR datos","Correcto"))</f>
        <v/>
      </c>
      <c r="E251" s="34"/>
      <c r="F251" s="34"/>
      <c r="G251" s="35"/>
      <c r="H251" s="23" t="str">
        <f aca="false">IF(AND(B251="Reserva",ISNUMBER(E251),E251&gt;=0,ISNUMBER(F251),F251&gt;=0,ISNUMBER(G251)),MAX(0,E251-F251)/MAX(1,(YEAR(G251)-YEAR(Resumen!$E$4))*12+MONTH(G251)-MONTH(Resumen!$E$4)),"n.a.")</f>
        <v>n.a.</v>
      </c>
      <c r="I251" s="23" t="n">
        <f aca="false">IF(D251="Correcto",IF(ISNUMBER(C251),C251,H251),0)</f>
        <v>0</v>
      </c>
      <c r="J251" s="34"/>
      <c r="K251" s="23" t="n">
        <f aca="false">IF(D251="Correcto",I251-N(J251),0)</f>
        <v>0</v>
      </c>
      <c r="L251" s="1" t="n">
        <f aca="false">IF(COUNTA(A251:C251,E251:G251,J251)&gt;0,ROW(),0)</f>
        <v>0</v>
      </c>
    </row>
    <row r="252" customFormat="false" ht="30" hidden="false" customHeight="true" outlineLevel="0" collapsed="false">
      <c r="A252" s="32"/>
      <c r="B252" s="32"/>
      <c r="C252" s="33"/>
      <c r="D252" s="10" t="str">
        <f aca="false">IF(COUNTA(A252:C252,E252:G252,J252)=0,"",IF(OR(A252="",AND(B252&lt;&gt;"Gasto",B252&lt;&gt;"Reserva",B252&lt;&gt;"Ahorro"),AND(NOT(ISNUMBER(C252)),NOT(AND(C252="",ISNUMBER(H252)))),AND(ISNUMBER(C252),C252&lt;0),AND(J252&lt;&gt;"",OR(NOT(ISNUMBER(J252)),J252&lt;0))),"REVISAR datos","Correcto"))</f>
        <v/>
      </c>
      <c r="E252" s="34"/>
      <c r="F252" s="34"/>
      <c r="G252" s="35"/>
      <c r="H252" s="23" t="str">
        <f aca="false">IF(AND(B252="Reserva",ISNUMBER(E252),E252&gt;=0,ISNUMBER(F252),F252&gt;=0,ISNUMBER(G252)),MAX(0,E252-F252)/MAX(1,(YEAR(G252)-YEAR(Resumen!$E$4))*12+MONTH(G252)-MONTH(Resumen!$E$4)),"n.a.")</f>
        <v>n.a.</v>
      </c>
      <c r="I252" s="23" t="n">
        <f aca="false">IF(D252="Correcto",IF(ISNUMBER(C252),C252,H252),0)</f>
        <v>0</v>
      </c>
      <c r="J252" s="34"/>
      <c r="K252" s="23" t="n">
        <f aca="false">IF(D252="Correcto",I252-N(J252),0)</f>
        <v>0</v>
      </c>
      <c r="L252" s="1" t="n">
        <f aca="false">IF(COUNTA(A252:C252,E252:G252,J252)&gt;0,ROW(),0)</f>
        <v>0</v>
      </c>
    </row>
    <row r="253" customFormat="false" ht="30" hidden="false" customHeight="true" outlineLevel="0" collapsed="false">
      <c r="A253" s="32"/>
      <c r="B253" s="32"/>
      <c r="C253" s="33"/>
      <c r="D253" s="10" t="str">
        <f aca="false">IF(COUNTA(A253:C253,E253:G253,J253)=0,"",IF(OR(A253="",AND(B253&lt;&gt;"Gasto",B253&lt;&gt;"Reserva",B253&lt;&gt;"Ahorro"),AND(NOT(ISNUMBER(C253)),NOT(AND(C253="",ISNUMBER(H253)))),AND(ISNUMBER(C253),C253&lt;0),AND(J253&lt;&gt;"",OR(NOT(ISNUMBER(J253)),J253&lt;0))),"REVISAR datos","Correcto"))</f>
        <v/>
      </c>
      <c r="E253" s="34"/>
      <c r="F253" s="34"/>
      <c r="G253" s="35"/>
      <c r="H253" s="23" t="str">
        <f aca="false">IF(AND(B253="Reserva",ISNUMBER(E253),E253&gt;=0,ISNUMBER(F253),F253&gt;=0,ISNUMBER(G253)),MAX(0,E253-F253)/MAX(1,(YEAR(G253)-YEAR(Resumen!$E$4))*12+MONTH(G253)-MONTH(Resumen!$E$4)),"n.a.")</f>
        <v>n.a.</v>
      </c>
      <c r="I253" s="23" t="n">
        <f aca="false">IF(D253="Correcto",IF(ISNUMBER(C253),C253,H253),0)</f>
        <v>0</v>
      </c>
      <c r="J253" s="34"/>
      <c r="K253" s="23" t="n">
        <f aca="false">IF(D253="Correcto",I253-N(J253),0)</f>
        <v>0</v>
      </c>
      <c r="L253" s="1" t="n">
        <f aca="false">IF(COUNTA(A253:C253,E253:G253,J253)&gt;0,ROW(),0)</f>
        <v>0</v>
      </c>
    </row>
    <row r="254" customFormat="false" ht="30" hidden="false" customHeight="true" outlineLevel="0" collapsed="false">
      <c r="A254" s="32"/>
      <c r="B254" s="32"/>
      <c r="C254" s="33"/>
      <c r="D254" s="10" t="str">
        <f aca="false">IF(COUNTA(A254:C254,E254:G254,J254)=0,"",IF(OR(A254="",AND(B254&lt;&gt;"Gasto",B254&lt;&gt;"Reserva",B254&lt;&gt;"Ahorro"),AND(NOT(ISNUMBER(C254)),NOT(AND(C254="",ISNUMBER(H254)))),AND(ISNUMBER(C254),C254&lt;0),AND(J254&lt;&gt;"",OR(NOT(ISNUMBER(J254)),J254&lt;0))),"REVISAR datos","Correcto"))</f>
        <v/>
      </c>
      <c r="E254" s="34"/>
      <c r="F254" s="34"/>
      <c r="G254" s="35"/>
      <c r="H254" s="23" t="str">
        <f aca="false">IF(AND(B254="Reserva",ISNUMBER(E254),E254&gt;=0,ISNUMBER(F254),F254&gt;=0,ISNUMBER(G254)),MAX(0,E254-F254)/MAX(1,(YEAR(G254)-YEAR(Resumen!$E$4))*12+MONTH(G254)-MONTH(Resumen!$E$4)),"n.a.")</f>
        <v>n.a.</v>
      </c>
      <c r="I254" s="23" t="n">
        <f aca="false">IF(D254="Correcto",IF(ISNUMBER(C254),C254,H254),0)</f>
        <v>0</v>
      </c>
      <c r="J254" s="34"/>
      <c r="K254" s="23" t="n">
        <f aca="false">IF(D254="Correcto",I254-N(J254),0)</f>
        <v>0</v>
      </c>
      <c r="L254" s="1" t="n">
        <f aca="false">IF(COUNTA(A254:C254,E254:G254,J254)&gt;0,ROW(),0)</f>
        <v>0</v>
      </c>
    </row>
    <row r="255" customFormat="false" ht="30" hidden="false" customHeight="true" outlineLevel="0" collapsed="false">
      <c r="A255" s="32"/>
      <c r="B255" s="32"/>
      <c r="C255" s="33"/>
      <c r="D255" s="10" t="str">
        <f aca="false">IF(COUNTA(A255:C255,E255:G255,J255)=0,"",IF(OR(A255="",AND(B255&lt;&gt;"Gasto",B255&lt;&gt;"Reserva",B255&lt;&gt;"Ahorro"),AND(NOT(ISNUMBER(C255)),NOT(AND(C255="",ISNUMBER(H255)))),AND(ISNUMBER(C255),C255&lt;0),AND(J255&lt;&gt;"",OR(NOT(ISNUMBER(J255)),J255&lt;0))),"REVISAR datos","Correcto"))</f>
        <v/>
      </c>
      <c r="E255" s="34"/>
      <c r="F255" s="34"/>
      <c r="G255" s="35"/>
      <c r="H255" s="23" t="str">
        <f aca="false">IF(AND(B255="Reserva",ISNUMBER(E255),E255&gt;=0,ISNUMBER(F255),F255&gt;=0,ISNUMBER(G255)),MAX(0,E255-F255)/MAX(1,(YEAR(G255)-YEAR(Resumen!$E$4))*12+MONTH(G255)-MONTH(Resumen!$E$4)),"n.a.")</f>
        <v>n.a.</v>
      </c>
      <c r="I255" s="23" t="n">
        <f aca="false">IF(D255="Correcto",IF(ISNUMBER(C255),C255,H255),0)</f>
        <v>0</v>
      </c>
      <c r="J255" s="34"/>
      <c r="K255" s="23" t="n">
        <f aca="false">IF(D255="Correcto",I255-N(J255),0)</f>
        <v>0</v>
      </c>
      <c r="L255" s="1" t="n">
        <f aca="false">IF(COUNTA(A255:C255,E255:G255,J255)&gt;0,ROW(),0)</f>
        <v>0</v>
      </c>
    </row>
    <row r="256" customFormat="false" ht="30" hidden="false" customHeight="true" outlineLevel="0" collapsed="false">
      <c r="A256" s="32"/>
      <c r="B256" s="32"/>
      <c r="C256" s="33"/>
      <c r="D256" s="10" t="str">
        <f aca="false">IF(COUNTA(A256:C256,E256:G256,J256)=0,"",IF(OR(A256="",AND(B256&lt;&gt;"Gasto",B256&lt;&gt;"Reserva",B256&lt;&gt;"Ahorro"),AND(NOT(ISNUMBER(C256)),NOT(AND(C256="",ISNUMBER(H256)))),AND(ISNUMBER(C256),C256&lt;0),AND(J256&lt;&gt;"",OR(NOT(ISNUMBER(J256)),J256&lt;0))),"REVISAR datos","Correcto"))</f>
        <v/>
      </c>
      <c r="E256" s="34"/>
      <c r="F256" s="34"/>
      <c r="G256" s="35"/>
      <c r="H256" s="23" t="str">
        <f aca="false">IF(AND(B256="Reserva",ISNUMBER(E256),E256&gt;=0,ISNUMBER(F256),F256&gt;=0,ISNUMBER(G256)),MAX(0,E256-F256)/MAX(1,(YEAR(G256)-YEAR(Resumen!$E$4))*12+MONTH(G256)-MONTH(Resumen!$E$4)),"n.a.")</f>
        <v>n.a.</v>
      </c>
      <c r="I256" s="23" t="n">
        <f aca="false">IF(D256="Correcto",IF(ISNUMBER(C256),C256,H256),0)</f>
        <v>0</v>
      </c>
      <c r="J256" s="34"/>
      <c r="K256" s="23" t="n">
        <f aca="false">IF(D256="Correcto",I256-N(J256),0)</f>
        <v>0</v>
      </c>
      <c r="L256" s="1" t="n">
        <f aca="false">IF(COUNTA(A256:C256,E256:G256,J256)&gt;0,ROW(),0)</f>
        <v>0</v>
      </c>
    </row>
    <row r="257" customFormat="false" ht="30" hidden="false" customHeight="true" outlineLevel="0" collapsed="false">
      <c r="A257" s="32"/>
      <c r="B257" s="32"/>
      <c r="C257" s="33"/>
      <c r="D257" s="10" t="str">
        <f aca="false">IF(COUNTA(A257:C257,E257:G257,J257)=0,"",IF(OR(A257="",AND(B257&lt;&gt;"Gasto",B257&lt;&gt;"Reserva",B257&lt;&gt;"Ahorro"),AND(NOT(ISNUMBER(C257)),NOT(AND(C257="",ISNUMBER(H257)))),AND(ISNUMBER(C257),C257&lt;0),AND(J257&lt;&gt;"",OR(NOT(ISNUMBER(J257)),J257&lt;0))),"REVISAR datos","Correcto"))</f>
        <v/>
      </c>
      <c r="E257" s="34"/>
      <c r="F257" s="34"/>
      <c r="G257" s="35"/>
      <c r="H257" s="23" t="str">
        <f aca="false">IF(AND(B257="Reserva",ISNUMBER(E257),E257&gt;=0,ISNUMBER(F257),F257&gt;=0,ISNUMBER(G257)),MAX(0,E257-F257)/MAX(1,(YEAR(G257)-YEAR(Resumen!$E$4))*12+MONTH(G257)-MONTH(Resumen!$E$4)),"n.a.")</f>
        <v>n.a.</v>
      </c>
      <c r="I257" s="23" t="n">
        <f aca="false">IF(D257="Correcto",IF(ISNUMBER(C257),C257,H257),0)</f>
        <v>0</v>
      </c>
      <c r="J257" s="34"/>
      <c r="K257" s="23" t="n">
        <f aca="false">IF(D257="Correcto",I257-N(J257),0)</f>
        <v>0</v>
      </c>
      <c r="L257" s="1" t="n">
        <f aca="false">IF(COUNTA(A257:C257,E257:G257,J257)&gt;0,ROW(),0)</f>
        <v>0</v>
      </c>
    </row>
    <row r="258" customFormat="false" ht="30" hidden="false" customHeight="true" outlineLevel="0" collapsed="false">
      <c r="A258" s="32"/>
      <c r="B258" s="32"/>
      <c r="C258" s="33"/>
      <c r="D258" s="10" t="str">
        <f aca="false">IF(COUNTA(A258:C258,E258:G258,J258)=0,"",IF(OR(A258="",AND(B258&lt;&gt;"Gasto",B258&lt;&gt;"Reserva",B258&lt;&gt;"Ahorro"),AND(NOT(ISNUMBER(C258)),NOT(AND(C258="",ISNUMBER(H258)))),AND(ISNUMBER(C258),C258&lt;0),AND(J258&lt;&gt;"",OR(NOT(ISNUMBER(J258)),J258&lt;0))),"REVISAR datos","Correcto"))</f>
        <v/>
      </c>
      <c r="E258" s="34"/>
      <c r="F258" s="34"/>
      <c r="G258" s="35"/>
      <c r="H258" s="23" t="str">
        <f aca="false">IF(AND(B258="Reserva",ISNUMBER(E258),E258&gt;=0,ISNUMBER(F258),F258&gt;=0,ISNUMBER(G258)),MAX(0,E258-F258)/MAX(1,(YEAR(G258)-YEAR(Resumen!$E$4))*12+MONTH(G258)-MONTH(Resumen!$E$4)),"n.a.")</f>
        <v>n.a.</v>
      </c>
      <c r="I258" s="23" t="n">
        <f aca="false">IF(D258="Correcto",IF(ISNUMBER(C258),C258,H258),0)</f>
        <v>0</v>
      </c>
      <c r="J258" s="34"/>
      <c r="K258" s="23" t="n">
        <f aca="false">IF(D258="Correcto",I258-N(J258),0)</f>
        <v>0</v>
      </c>
      <c r="L258" s="1" t="n">
        <f aca="false">IF(COUNTA(A258:C258,E258:G258,J258)&gt;0,ROW(),0)</f>
        <v>0</v>
      </c>
    </row>
    <row r="259" customFormat="false" ht="30" hidden="false" customHeight="true" outlineLevel="0" collapsed="false">
      <c r="A259" s="32"/>
      <c r="B259" s="32"/>
      <c r="C259" s="33"/>
      <c r="D259" s="10" t="str">
        <f aca="false">IF(COUNTA(A259:C259,E259:G259,J259)=0,"",IF(OR(A259="",AND(B259&lt;&gt;"Gasto",B259&lt;&gt;"Reserva",B259&lt;&gt;"Ahorro"),AND(NOT(ISNUMBER(C259)),NOT(AND(C259="",ISNUMBER(H259)))),AND(ISNUMBER(C259),C259&lt;0),AND(J259&lt;&gt;"",OR(NOT(ISNUMBER(J259)),J259&lt;0))),"REVISAR datos","Correcto"))</f>
        <v/>
      </c>
      <c r="E259" s="34"/>
      <c r="F259" s="34"/>
      <c r="G259" s="35"/>
      <c r="H259" s="23" t="str">
        <f aca="false">IF(AND(B259="Reserva",ISNUMBER(E259),E259&gt;=0,ISNUMBER(F259),F259&gt;=0,ISNUMBER(G259)),MAX(0,E259-F259)/MAX(1,(YEAR(G259)-YEAR(Resumen!$E$4))*12+MONTH(G259)-MONTH(Resumen!$E$4)),"n.a.")</f>
        <v>n.a.</v>
      </c>
      <c r="I259" s="23" t="n">
        <f aca="false">IF(D259="Correcto",IF(ISNUMBER(C259),C259,H259),0)</f>
        <v>0</v>
      </c>
      <c r="J259" s="34"/>
      <c r="K259" s="23" t="n">
        <f aca="false">IF(D259="Correcto",I259-N(J259),0)</f>
        <v>0</v>
      </c>
      <c r="L259" s="1" t="n">
        <f aca="false">IF(COUNTA(A259:C259,E259:G259,J259)&gt;0,ROW(),0)</f>
        <v>0</v>
      </c>
    </row>
    <row r="260" customFormat="false" ht="30" hidden="false" customHeight="true" outlineLevel="0" collapsed="false">
      <c r="A260" s="32"/>
      <c r="B260" s="32"/>
      <c r="C260" s="33"/>
      <c r="D260" s="10" t="str">
        <f aca="false">IF(COUNTA(A260:C260,E260:G260,J260)=0,"",IF(OR(A260="",AND(B260&lt;&gt;"Gasto",B260&lt;&gt;"Reserva",B260&lt;&gt;"Ahorro"),AND(NOT(ISNUMBER(C260)),NOT(AND(C260="",ISNUMBER(H260)))),AND(ISNUMBER(C260),C260&lt;0),AND(J260&lt;&gt;"",OR(NOT(ISNUMBER(J260)),J260&lt;0))),"REVISAR datos","Correcto"))</f>
        <v/>
      </c>
      <c r="E260" s="34"/>
      <c r="F260" s="34"/>
      <c r="G260" s="35"/>
      <c r="H260" s="23" t="str">
        <f aca="false">IF(AND(B260="Reserva",ISNUMBER(E260),E260&gt;=0,ISNUMBER(F260),F260&gt;=0,ISNUMBER(G260)),MAX(0,E260-F260)/MAX(1,(YEAR(G260)-YEAR(Resumen!$E$4))*12+MONTH(G260)-MONTH(Resumen!$E$4)),"n.a.")</f>
        <v>n.a.</v>
      </c>
      <c r="I260" s="23" t="n">
        <f aca="false">IF(D260="Correcto",IF(ISNUMBER(C260),C260,H260),0)</f>
        <v>0</v>
      </c>
      <c r="J260" s="34"/>
      <c r="K260" s="23" t="n">
        <f aca="false">IF(D260="Correcto",I260-N(J260),0)</f>
        <v>0</v>
      </c>
      <c r="L260" s="1" t="n">
        <f aca="false">IF(COUNTA(A260:C260,E260:G260,J260)&gt;0,ROW(),0)</f>
        <v>0</v>
      </c>
    </row>
    <row r="261" customFormat="false" ht="30" hidden="false" customHeight="true" outlineLevel="0" collapsed="false">
      <c r="A261" s="32"/>
      <c r="B261" s="32"/>
      <c r="C261" s="33"/>
      <c r="D261" s="10" t="str">
        <f aca="false">IF(COUNTA(A261:C261,E261:G261,J261)=0,"",IF(OR(A261="",AND(B261&lt;&gt;"Gasto",B261&lt;&gt;"Reserva",B261&lt;&gt;"Ahorro"),AND(NOT(ISNUMBER(C261)),NOT(AND(C261="",ISNUMBER(H261)))),AND(ISNUMBER(C261),C261&lt;0),AND(J261&lt;&gt;"",OR(NOT(ISNUMBER(J261)),J261&lt;0))),"REVISAR datos","Correcto"))</f>
        <v/>
      </c>
      <c r="E261" s="34"/>
      <c r="F261" s="34"/>
      <c r="G261" s="35"/>
      <c r="H261" s="23" t="str">
        <f aca="false">IF(AND(B261="Reserva",ISNUMBER(E261),E261&gt;=0,ISNUMBER(F261),F261&gt;=0,ISNUMBER(G261)),MAX(0,E261-F261)/MAX(1,(YEAR(G261)-YEAR(Resumen!$E$4))*12+MONTH(G261)-MONTH(Resumen!$E$4)),"n.a.")</f>
        <v>n.a.</v>
      </c>
      <c r="I261" s="23" t="n">
        <f aca="false">IF(D261="Correcto",IF(ISNUMBER(C261),C261,H261),0)</f>
        <v>0</v>
      </c>
      <c r="J261" s="34"/>
      <c r="K261" s="23" t="n">
        <f aca="false">IF(D261="Correcto",I261-N(J261),0)</f>
        <v>0</v>
      </c>
      <c r="L261" s="1" t="n">
        <f aca="false">IF(COUNTA(A261:C261,E261:G261,J261)&gt;0,ROW(),0)</f>
        <v>0</v>
      </c>
    </row>
    <row r="262" customFormat="false" ht="30" hidden="false" customHeight="true" outlineLevel="0" collapsed="false">
      <c r="A262" s="32"/>
      <c r="B262" s="32"/>
      <c r="C262" s="33"/>
      <c r="D262" s="10" t="str">
        <f aca="false">IF(COUNTA(A262:C262,E262:G262,J262)=0,"",IF(OR(A262="",AND(B262&lt;&gt;"Gasto",B262&lt;&gt;"Reserva",B262&lt;&gt;"Ahorro"),AND(NOT(ISNUMBER(C262)),NOT(AND(C262="",ISNUMBER(H262)))),AND(ISNUMBER(C262),C262&lt;0),AND(J262&lt;&gt;"",OR(NOT(ISNUMBER(J262)),J262&lt;0))),"REVISAR datos","Correcto"))</f>
        <v/>
      </c>
      <c r="E262" s="34"/>
      <c r="F262" s="34"/>
      <c r="G262" s="35"/>
      <c r="H262" s="23" t="str">
        <f aca="false">IF(AND(B262="Reserva",ISNUMBER(E262),E262&gt;=0,ISNUMBER(F262),F262&gt;=0,ISNUMBER(G262)),MAX(0,E262-F262)/MAX(1,(YEAR(G262)-YEAR(Resumen!$E$4))*12+MONTH(G262)-MONTH(Resumen!$E$4)),"n.a.")</f>
        <v>n.a.</v>
      </c>
      <c r="I262" s="23" t="n">
        <f aca="false">IF(D262="Correcto",IF(ISNUMBER(C262),C262,H262),0)</f>
        <v>0</v>
      </c>
      <c r="J262" s="34"/>
      <c r="K262" s="23" t="n">
        <f aca="false">IF(D262="Correcto",I262-N(J262),0)</f>
        <v>0</v>
      </c>
      <c r="L262" s="1" t="n">
        <f aca="false">IF(COUNTA(A262:C262,E262:G262,J262)&gt;0,ROW(),0)</f>
        <v>0</v>
      </c>
    </row>
    <row r="263" customFormat="false" ht="30" hidden="false" customHeight="true" outlineLevel="0" collapsed="false">
      <c r="A263" s="32"/>
      <c r="B263" s="32"/>
      <c r="C263" s="33"/>
      <c r="D263" s="10" t="str">
        <f aca="false">IF(COUNTA(A263:C263,E263:G263,J263)=0,"",IF(OR(A263="",AND(B263&lt;&gt;"Gasto",B263&lt;&gt;"Reserva",B263&lt;&gt;"Ahorro"),AND(NOT(ISNUMBER(C263)),NOT(AND(C263="",ISNUMBER(H263)))),AND(ISNUMBER(C263),C263&lt;0),AND(J263&lt;&gt;"",OR(NOT(ISNUMBER(J263)),J263&lt;0))),"REVISAR datos","Correcto"))</f>
        <v/>
      </c>
      <c r="E263" s="34"/>
      <c r="F263" s="34"/>
      <c r="G263" s="35"/>
      <c r="H263" s="23" t="str">
        <f aca="false">IF(AND(B263="Reserva",ISNUMBER(E263),E263&gt;=0,ISNUMBER(F263),F263&gt;=0,ISNUMBER(G263)),MAX(0,E263-F263)/MAX(1,(YEAR(G263)-YEAR(Resumen!$E$4))*12+MONTH(G263)-MONTH(Resumen!$E$4)),"n.a.")</f>
        <v>n.a.</v>
      </c>
      <c r="I263" s="23" t="n">
        <f aca="false">IF(D263="Correcto",IF(ISNUMBER(C263),C263,H263),0)</f>
        <v>0</v>
      </c>
      <c r="J263" s="34"/>
      <c r="K263" s="23" t="n">
        <f aca="false">IF(D263="Correcto",I263-N(J263),0)</f>
        <v>0</v>
      </c>
      <c r="L263" s="1" t="n">
        <f aca="false">IF(COUNTA(A263:C263,E263:G263,J263)&gt;0,ROW(),0)</f>
        <v>0</v>
      </c>
    </row>
    <row r="264" customFormat="false" ht="30" hidden="false" customHeight="true" outlineLevel="0" collapsed="false">
      <c r="A264" s="32"/>
      <c r="B264" s="32"/>
      <c r="C264" s="33"/>
      <c r="D264" s="10" t="str">
        <f aca="false">IF(COUNTA(A264:C264,E264:G264,J264)=0,"",IF(OR(A264="",AND(B264&lt;&gt;"Gasto",B264&lt;&gt;"Reserva",B264&lt;&gt;"Ahorro"),AND(NOT(ISNUMBER(C264)),NOT(AND(C264="",ISNUMBER(H264)))),AND(ISNUMBER(C264),C264&lt;0),AND(J264&lt;&gt;"",OR(NOT(ISNUMBER(J264)),J264&lt;0))),"REVISAR datos","Correcto"))</f>
        <v/>
      </c>
      <c r="E264" s="34"/>
      <c r="F264" s="34"/>
      <c r="G264" s="35"/>
      <c r="H264" s="23" t="str">
        <f aca="false">IF(AND(B264="Reserva",ISNUMBER(E264),E264&gt;=0,ISNUMBER(F264),F264&gt;=0,ISNUMBER(G264)),MAX(0,E264-F264)/MAX(1,(YEAR(G264)-YEAR(Resumen!$E$4))*12+MONTH(G264)-MONTH(Resumen!$E$4)),"n.a.")</f>
        <v>n.a.</v>
      </c>
      <c r="I264" s="23" t="n">
        <f aca="false">IF(D264="Correcto",IF(ISNUMBER(C264),C264,H264),0)</f>
        <v>0</v>
      </c>
      <c r="J264" s="34"/>
      <c r="K264" s="23" t="n">
        <f aca="false">IF(D264="Correcto",I264-N(J264),0)</f>
        <v>0</v>
      </c>
      <c r="L264" s="1" t="n">
        <f aca="false">IF(COUNTA(A264:C264,E264:G264,J264)&gt;0,ROW(),0)</f>
        <v>0</v>
      </c>
    </row>
    <row r="265" customFormat="false" ht="30" hidden="false" customHeight="true" outlineLevel="0" collapsed="false">
      <c r="A265" s="32"/>
      <c r="B265" s="32"/>
      <c r="C265" s="33"/>
      <c r="D265" s="10" t="str">
        <f aca="false">IF(COUNTA(A265:C265,E265:G265,J265)=0,"",IF(OR(A265="",AND(B265&lt;&gt;"Gasto",B265&lt;&gt;"Reserva",B265&lt;&gt;"Ahorro"),AND(NOT(ISNUMBER(C265)),NOT(AND(C265="",ISNUMBER(H265)))),AND(ISNUMBER(C265),C265&lt;0),AND(J265&lt;&gt;"",OR(NOT(ISNUMBER(J265)),J265&lt;0))),"REVISAR datos","Correcto"))</f>
        <v/>
      </c>
      <c r="E265" s="34"/>
      <c r="F265" s="34"/>
      <c r="G265" s="35"/>
      <c r="H265" s="23" t="str">
        <f aca="false">IF(AND(B265="Reserva",ISNUMBER(E265),E265&gt;=0,ISNUMBER(F265),F265&gt;=0,ISNUMBER(G265)),MAX(0,E265-F265)/MAX(1,(YEAR(G265)-YEAR(Resumen!$E$4))*12+MONTH(G265)-MONTH(Resumen!$E$4)),"n.a.")</f>
        <v>n.a.</v>
      </c>
      <c r="I265" s="23" t="n">
        <f aca="false">IF(D265="Correcto",IF(ISNUMBER(C265),C265,H265),0)</f>
        <v>0</v>
      </c>
      <c r="J265" s="34"/>
      <c r="K265" s="23" t="n">
        <f aca="false">IF(D265="Correcto",I265-N(J265),0)</f>
        <v>0</v>
      </c>
      <c r="L265" s="1" t="n">
        <f aca="false">IF(COUNTA(A265:C265,E265:G265,J265)&gt;0,ROW(),0)</f>
        <v>0</v>
      </c>
    </row>
    <row r="266" customFormat="false" ht="30" hidden="false" customHeight="true" outlineLevel="0" collapsed="false">
      <c r="A266" s="32"/>
      <c r="B266" s="32"/>
      <c r="C266" s="33"/>
      <c r="D266" s="10" t="str">
        <f aca="false">IF(COUNTA(A266:C266,E266:G266,J266)=0,"",IF(OR(A266="",AND(B266&lt;&gt;"Gasto",B266&lt;&gt;"Reserva",B266&lt;&gt;"Ahorro"),AND(NOT(ISNUMBER(C266)),NOT(AND(C266="",ISNUMBER(H266)))),AND(ISNUMBER(C266),C266&lt;0),AND(J266&lt;&gt;"",OR(NOT(ISNUMBER(J266)),J266&lt;0))),"REVISAR datos","Correcto"))</f>
        <v/>
      </c>
      <c r="E266" s="34"/>
      <c r="F266" s="34"/>
      <c r="G266" s="35"/>
      <c r="H266" s="23" t="str">
        <f aca="false">IF(AND(B266="Reserva",ISNUMBER(E266),E266&gt;=0,ISNUMBER(F266),F266&gt;=0,ISNUMBER(G266)),MAX(0,E266-F266)/MAX(1,(YEAR(G266)-YEAR(Resumen!$E$4))*12+MONTH(G266)-MONTH(Resumen!$E$4)),"n.a.")</f>
        <v>n.a.</v>
      </c>
      <c r="I266" s="23" t="n">
        <f aca="false">IF(D266="Correcto",IF(ISNUMBER(C266),C266,H266),0)</f>
        <v>0</v>
      </c>
      <c r="J266" s="34"/>
      <c r="K266" s="23" t="n">
        <f aca="false">IF(D266="Correcto",I266-N(J266),0)</f>
        <v>0</v>
      </c>
      <c r="L266" s="1" t="n">
        <f aca="false">IF(COUNTA(A266:C266,E266:G266,J266)&gt;0,ROW(),0)</f>
        <v>0</v>
      </c>
    </row>
    <row r="267" customFormat="false" ht="30" hidden="false" customHeight="true" outlineLevel="0" collapsed="false">
      <c r="A267" s="32"/>
      <c r="B267" s="32"/>
      <c r="C267" s="33"/>
      <c r="D267" s="10" t="str">
        <f aca="false">IF(COUNTA(A267:C267,E267:G267,J267)=0,"",IF(OR(A267="",AND(B267&lt;&gt;"Gasto",B267&lt;&gt;"Reserva",B267&lt;&gt;"Ahorro"),AND(NOT(ISNUMBER(C267)),NOT(AND(C267="",ISNUMBER(H267)))),AND(ISNUMBER(C267),C267&lt;0),AND(J267&lt;&gt;"",OR(NOT(ISNUMBER(J267)),J267&lt;0))),"REVISAR datos","Correcto"))</f>
        <v/>
      </c>
      <c r="E267" s="34"/>
      <c r="F267" s="34"/>
      <c r="G267" s="35"/>
      <c r="H267" s="23" t="str">
        <f aca="false">IF(AND(B267="Reserva",ISNUMBER(E267),E267&gt;=0,ISNUMBER(F267),F267&gt;=0,ISNUMBER(G267)),MAX(0,E267-F267)/MAX(1,(YEAR(G267)-YEAR(Resumen!$E$4))*12+MONTH(G267)-MONTH(Resumen!$E$4)),"n.a.")</f>
        <v>n.a.</v>
      </c>
      <c r="I267" s="23" t="n">
        <f aca="false">IF(D267="Correcto",IF(ISNUMBER(C267),C267,H267),0)</f>
        <v>0</v>
      </c>
      <c r="J267" s="34"/>
      <c r="K267" s="23" t="n">
        <f aca="false">IF(D267="Correcto",I267-N(J267),0)</f>
        <v>0</v>
      </c>
      <c r="L267" s="1" t="n">
        <f aca="false">IF(COUNTA(A267:C267,E267:G267,J267)&gt;0,ROW(),0)</f>
        <v>0</v>
      </c>
    </row>
    <row r="268" customFormat="false" ht="30" hidden="false" customHeight="true" outlineLevel="0" collapsed="false">
      <c r="A268" s="32"/>
      <c r="B268" s="32"/>
      <c r="C268" s="33"/>
      <c r="D268" s="10" t="str">
        <f aca="false">IF(COUNTA(A268:C268,E268:G268,J268)=0,"",IF(OR(A268="",AND(B268&lt;&gt;"Gasto",B268&lt;&gt;"Reserva",B268&lt;&gt;"Ahorro"),AND(NOT(ISNUMBER(C268)),NOT(AND(C268="",ISNUMBER(H268)))),AND(ISNUMBER(C268),C268&lt;0),AND(J268&lt;&gt;"",OR(NOT(ISNUMBER(J268)),J268&lt;0))),"REVISAR datos","Correcto"))</f>
        <v/>
      </c>
      <c r="E268" s="34"/>
      <c r="F268" s="34"/>
      <c r="G268" s="35"/>
      <c r="H268" s="23" t="str">
        <f aca="false">IF(AND(B268="Reserva",ISNUMBER(E268),E268&gt;=0,ISNUMBER(F268),F268&gt;=0,ISNUMBER(G268)),MAX(0,E268-F268)/MAX(1,(YEAR(G268)-YEAR(Resumen!$E$4))*12+MONTH(G268)-MONTH(Resumen!$E$4)),"n.a.")</f>
        <v>n.a.</v>
      </c>
      <c r="I268" s="23" t="n">
        <f aca="false">IF(D268="Correcto",IF(ISNUMBER(C268),C268,H268),0)</f>
        <v>0</v>
      </c>
      <c r="J268" s="34"/>
      <c r="K268" s="23" t="n">
        <f aca="false">IF(D268="Correcto",I268-N(J268),0)</f>
        <v>0</v>
      </c>
      <c r="L268" s="1" t="n">
        <f aca="false">IF(COUNTA(A268:C268,E268:G268,J268)&gt;0,ROW(),0)</f>
        <v>0</v>
      </c>
    </row>
    <row r="269" customFormat="false" ht="30" hidden="false" customHeight="true" outlineLevel="0" collapsed="false">
      <c r="A269" s="32"/>
      <c r="B269" s="32"/>
      <c r="C269" s="33"/>
      <c r="D269" s="10" t="str">
        <f aca="false">IF(COUNTA(A269:C269,E269:G269,J269)=0,"",IF(OR(A269="",AND(B269&lt;&gt;"Gasto",B269&lt;&gt;"Reserva",B269&lt;&gt;"Ahorro"),AND(NOT(ISNUMBER(C269)),NOT(AND(C269="",ISNUMBER(H269)))),AND(ISNUMBER(C269),C269&lt;0),AND(J269&lt;&gt;"",OR(NOT(ISNUMBER(J269)),J269&lt;0))),"REVISAR datos","Correcto"))</f>
        <v/>
      </c>
      <c r="E269" s="34"/>
      <c r="F269" s="34"/>
      <c r="G269" s="35"/>
      <c r="H269" s="23" t="str">
        <f aca="false">IF(AND(B269="Reserva",ISNUMBER(E269),E269&gt;=0,ISNUMBER(F269),F269&gt;=0,ISNUMBER(G269)),MAX(0,E269-F269)/MAX(1,(YEAR(G269)-YEAR(Resumen!$E$4))*12+MONTH(G269)-MONTH(Resumen!$E$4)),"n.a.")</f>
        <v>n.a.</v>
      </c>
      <c r="I269" s="23" t="n">
        <f aca="false">IF(D269="Correcto",IF(ISNUMBER(C269),C269,H269),0)</f>
        <v>0</v>
      </c>
      <c r="J269" s="34"/>
      <c r="K269" s="23" t="n">
        <f aca="false">IF(D269="Correcto",I269-N(J269),0)</f>
        <v>0</v>
      </c>
      <c r="L269" s="1" t="n">
        <f aca="false">IF(COUNTA(A269:C269,E269:G269,J269)&gt;0,ROW(),0)</f>
        <v>0</v>
      </c>
    </row>
    <row r="270" customFormat="false" ht="30" hidden="false" customHeight="true" outlineLevel="0" collapsed="false">
      <c r="A270" s="32"/>
      <c r="B270" s="32"/>
      <c r="C270" s="33"/>
      <c r="D270" s="10" t="str">
        <f aca="false">IF(COUNTA(A270:C270,E270:G270,J270)=0,"",IF(OR(A270="",AND(B270&lt;&gt;"Gasto",B270&lt;&gt;"Reserva",B270&lt;&gt;"Ahorro"),AND(NOT(ISNUMBER(C270)),NOT(AND(C270="",ISNUMBER(H270)))),AND(ISNUMBER(C270),C270&lt;0),AND(J270&lt;&gt;"",OR(NOT(ISNUMBER(J270)),J270&lt;0))),"REVISAR datos","Correcto"))</f>
        <v/>
      </c>
      <c r="E270" s="34"/>
      <c r="F270" s="34"/>
      <c r="G270" s="35"/>
      <c r="H270" s="23" t="str">
        <f aca="false">IF(AND(B270="Reserva",ISNUMBER(E270),E270&gt;=0,ISNUMBER(F270),F270&gt;=0,ISNUMBER(G270)),MAX(0,E270-F270)/MAX(1,(YEAR(G270)-YEAR(Resumen!$E$4))*12+MONTH(G270)-MONTH(Resumen!$E$4)),"n.a.")</f>
        <v>n.a.</v>
      </c>
      <c r="I270" s="23" t="n">
        <f aca="false">IF(D270="Correcto",IF(ISNUMBER(C270),C270,H270),0)</f>
        <v>0</v>
      </c>
      <c r="J270" s="34"/>
      <c r="K270" s="23" t="n">
        <f aca="false">IF(D270="Correcto",I270-N(J270),0)</f>
        <v>0</v>
      </c>
      <c r="L270" s="1" t="n">
        <f aca="false">IF(COUNTA(A270:C270,E270:G270,J270)&gt;0,ROW(),0)</f>
        <v>0</v>
      </c>
    </row>
    <row r="271" customFormat="false" ht="30" hidden="false" customHeight="true" outlineLevel="0" collapsed="false">
      <c r="A271" s="32"/>
      <c r="B271" s="32"/>
      <c r="C271" s="33"/>
      <c r="D271" s="10" t="str">
        <f aca="false">IF(COUNTA(A271:C271,E271:G271,J271)=0,"",IF(OR(A271="",AND(B271&lt;&gt;"Gasto",B271&lt;&gt;"Reserva",B271&lt;&gt;"Ahorro"),AND(NOT(ISNUMBER(C271)),NOT(AND(C271="",ISNUMBER(H271)))),AND(ISNUMBER(C271),C271&lt;0),AND(J271&lt;&gt;"",OR(NOT(ISNUMBER(J271)),J271&lt;0))),"REVISAR datos","Correcto"))</f>
        <v/>
      </c>
      <c r="E271" s="34"/>
      <c r="F271" s="34"/>
      <c r="G271" s="35"/>
      <c r="H271" s="23" t="str">
        <f aca="false">IF(AND(B271="Reserva",ISNUMBER(E271),E271&gt;=0,ISNUMBER(F271),F271&gt;=0,ISNUMBER(G271)),MAX(0,E271-F271)/MAX(1,(YEAR(G271)-YEAR(Resumen!$E$4))*12+MONTH(G271)-MONTH(Resumen!$E$4)),"n.a.")</f>
        <v>n.a.</v>
      </c>
      <c r="I271" s="23" t="n">
        <f aca="false">IF(D271="Correcto",IF(ISNUMBER(C271),C271,H271),0)</f>
        <v>0</v>
      </c>
      <c r="J271" s="34"/>
      <c r="K271" s="23" t="n">
        <f aca="false">IF(D271="Correcto",I271-N(J271),0)</f>
        <v>0</v>
      </c>
      <c r="L271" s="1" t="n">
        <f aca="false">IF(COUNTA(A271:C271,E271:G271,J271)&gt;0,ROW(),0)</f>
        <v>0</v>
      </c>
    </row>
    <row r="272" customFormat="false" ht="30" hidden="false" customHeight="true" outlineLevel="0" collapsed="false">
      <c r="A272" s="32"/>
      <c r="B272" s="32"/>
      <c r="C272" s="33"/>
      <c r="D272" s="10" t="str">
        <f aca="false">IF(COUNTA(A272:C272,E272:G272,J272)=0,"",IF(OR(A272="",AND(B272&lt;&gt;"Gasto",B272&lt;&gt;"Reserva",B272&lt;&gt;"Ahorro"),AND(NOT(ISNUMBER(C272)),NOT(AND(C272="",ISNUMBER(H272)))),AND(ISNUMBER(C272),C272&lt;0),AND(J272&lt;&gt;"",OR(NOT(ISNUMBER(J272)),J272&lt;0))),"REVISAR datos","Correcto"))</f>
        <v/>
      </c>
      <c r="E272" s="34"/>
      <c r="F272" s="34"/>
      <c r="G272" s="35"/>
      <c r="H272" s="23" t="str">
        <f aca="false">IF(AND(B272="Reserva",ISNUMBER(E272),E272&gt;=0,ISNUMBER(F272),F272&gt;=0,ISNUMBER(G272)),MAX(0,E272-F272)/MAX(1,(YEAR(G272)-YEAR(Resumen!$E$4))*12+MONTH(G272)-MONTH(Resumen!$E$4)),"n.a.")</f>
        <v>n.a.</v>
      </c>
      <c r="I272" s="23" t="n">
        <f aca="false">IF(D272="Correcto",IF(ISNUMBER(C272),C272,H272),0)</f>
        <v>0</v>
      </c>
      <c r="J272" s="34"/>
      <c r="K272" s="23" t="n">
        <f aca="false">IF(D272="Correcto",I272-N(J272),0)</f>
        <v>0</v>
      </c>
      <c r="L272" s="1" t="n">
        <f aca="false">IF(COUNTA(A272:C272,E272:G272,J272)&gt;0,ROW(),0)</f>
        <v>0</v>
      </c>
    </row>
    <row r="273" customFormat="false" ht="30" hidden="false" customHeight="true" outlineLevel="0" collapsed="false">
      <c r="A273" s="32"/>
      <c r="B273" s="32"/>
      <c r="C273" s="33"/>
      <c r="D273" s="10" t="str">
        <f aca="false">IF(COUNTA(A273:C273,E273:G273,J273)=0,"",IF(OR(A273="",AND(B273&lt;&gt;"Gasto",B273&lt;&gt;"Reserva",B273&lt;&gt;"Ahorro"),AND(NOT(ISNUMBER(C273)),NOT(AND(C273="",ISNUMBER(H273)))),AND(ISNUMBER(C273),C273&lt;0),AND(J273&lt;&gt;"",OR(NOT(ISNUMBER(J273)),J273&lt;0))),"REVISAR datos","Correcto"))</f>
        <v/>
      </c>
      <c r="E273" s="34"/>
      <c r="F273" s="34"/>
      <c r="G273" s="35"/>
      <c r="H273" s="23" t="str">
        <f aca="false">IF(AND(B273="Reserva",ISNUMBER(E273),E273&gt;=0,ISNUMBER(F273),F273&gt;=0,ISNUMBER(G273)),MAX(0,E273-F273)/MAX(1,(YEAR(G273)-YEAR(Resumen!$E$4))*12+MONTH(G273)-MONTH(Resumen!$E$4)),"n.a.")</f>
        <v>n.a.</v>
      </c>
      <c r="I273" s="23" t="n">
        <f aca="false">IF(D273="Correcto",IF(ISNUMBER(C273),C273,H273),0)</f>
        <v>0</v>
      </c>
      <c r="J273" s="34"/>
      <c r="K273" s="23" t="n">
        <f aca="false">IF(D273="Correcto",I273-N(J273),0)</f>
        <v>0</v>
      </c>
      <c r="L273" s="1" t="n">
        <f aca="false">IF(COUNTA(A273:C273,E273:G273,J273)&gt;0,ROW(),0)</f>
        <v>0</v>
      </c>
    </row>
    <row r="274" customFormat="false" ht="30" hidden="false" customHeight="true" outlineLevel="0" collapsed="false">
      <c r="A274" s="32"/>
      <c r="B274" s="32"/>
      <c r="C274" s="33"/>
      <c r="D274" s="10" t="str">
        <f aca="false">IF(COUNTA(A274:C274,E274:G274,J274)=0,"",IF(OR(A274="",AND(B274&lt;&gt;"Gasto",B274&lt;&gt;"Reserva",B274&lt;&gt;"Ahorro"),AND(NOT(ISNUMBER(C274)),NOT(AND(C274="",ISNUMBER(H274)))),AND(ISNUMBER(C274),C274&lt;0),AND(J274&lt;&gt;"",OR(NOT(ISNUMBER(J274)),J274&lt;0))),"REVISAR datos","Correcto"))</f>
        <v/>
      </c>
      <c r="E274" s="34"/>
      <c r="F274" s="34"/>
      <c r="G274" s="35"/>
      <c r="H274" s="23" t="str">
        <f aca="false">IF(AND(B274="Reserva",ISNUMBER(E274),E274&gt;=0,ISNUMBER(F274),F274&gt;=0,ISNUMBER(G274)),MAX(0,E274-F274)/MAX(1,(YEAR(G274)-YEAR(Resumen!$E$4))*12+MONTH(G274)-MONTH(Resumen!$E$4)),"n.a.")</f>
        <v>n.a.</v>
      </c>
      <c r="I274" s="23" t="n">
        <f aca="false">IF(D274="Correcto",IF(ISNUMBER(C274),C274,H274),0)</f>
        <v>0</v>
      </c>
      <c r="J274" s="34"/>
      <c r="K274" s="23" t="n">
        <f aca="false">IF(D274="Correcto",I274-N(J274),0)</f>
        <v>0</v>
      </c>
      <c r="L274" s="1" t="n">
        <f aca="false">IF(COUNTA(A274:C274,E274:G274,J274)&gt;0,ROW(),0)</f>
        <v>0</v>
      </c>
    </row>
    <row r="275" customFormat="false" ht="30" hidden="false" customHeight="true" outlineLevel="0" collapsed="false">
      <c r="A275" s="32"/>
      <c r="B275" s="32"/>
      <c r="C275" s="33"/>
      <c r="D275" s="10" t="str">
        <f aca="false">IF(COUNTA(A275:C275,E275:G275,J275)=0,"",IF(OR(A275="",AND(B275&lt;&gt;"Gasto",B275&lt;&gt;"Reserva",B275&lt;&gt;"Ahorro"),AND(NOT(ISNUMBER(C275)),NOT(AND(C275="",ISNUMBER(H275)))),AND(ISNUMBER(C275),C275&lt;0),AND(J275&lt;&gt;"",OR(NOT(ISNUMBER(J275)),J275&lt;0))),"REVISAR datos","Correcto"))</f>
        <v/>
      </c>
      <c r="E275" s="34"/>
      <c r="F275" s="34"/>
      <c r="G275" s="35"/>
      <c r="H275" s="23" t="str">
        <f aca="false">IF(AND(B275="Reserva",ISNUMBER(E275),E275&gt;=0,ISNUMBER(F275),F275&gt;=0,ISNUMBER(G275)),MAX(0,E275-F275)/MAX(1,(YEAR(G275)-YEAR(Resumen!$E$4))*12+MONTH(G275)-MONTH(Resumen!$E$4)),"n.a.")</f>
        <v>n.a.</v>
      </c>
      <c r="I275" s="23" t="n">
        <f aca="false">IF(D275="Correcto",IF(ISNUMBER(C275),C275,H275),0)</f>
        <v>0</v>
      </c>
      <c r="J275" s="34"/>
      <c r="K275" s="23" t="n">
        <f aca="false">IF(D275="Correcto",I275-N(J275),0)</f>
        <v>0</v>
      </c>
      <c r="L275" s="1" t="n">
        <f aca="false">IF(COUNTA(A275:C275,E275:G275,J275)&gt;0,ROW(),0)</f>
        <v>0</v>
      </c>
    </row>
    <row r="276" customFormat="false" ht="30" hidden="false" customHeight="true" outlineLevel="0" collapsed="false">
      <c r="A276" s="32"/>
      <c r="B276" s="32"/>
      <c r="C276" s="33"/>
      <c r="D276" s="10" t="str">
        <f aca="false">IF(COUNTA(A276:C276,E276:G276,J276)=0,"",IF(OR(A276="",AND(B276&lt;&gt;"Gasto",B276&lt;&gt;"Reserva",B276&lt;&gt;"Ahorro"),AND(NOT(ISNUMBER(C276)),NOT(AND(C276="",ISNUMBER(H276)))),AND(ISNUMBER(C276),C276&lt;0),AND(J276&lt;&gt;"",OR(NOT(ISNUMBER(J276)),J276&lt;0))),"REVISAR datos","Correcto"))</f>
        <v/>
      </c>
      <c r="E276" s="34"/>
      <c r="F276" s="34"/>
      <c r="G276" s="35"/>
      <c r="H276" s="23" t="str">
        <f aca="false">IF(AND(B276="Reserva",ISNUMBER(E276),E276&gt;=0,ISNUMBER(F276),F276&gt;=0,ISNUMBER(G276)),MAX(0,E276-F276)/MAX(1,(YEAR(G276)-YEAR(Resumen!$E$4))*12+MONTH(G276)-MONTH(Resumen!$E$4)),"n.a.")</f>
        <v>n.a.</v>
      </c>
      <c r="I276" s="23" t="n">
        <f aca="false">IF(D276="Correcto",IF(ISNUMBER(C276),C276,H276),0)</f>
        <v>0</v>
      </c>
      <c r="J276" s="34"/>
      <c r="K276" s="23" t="n">
        <f aca="false">IF(D276="Correcto",I276-N(J276),0)</f>
        <v>0</v>
      </c>
      <c r="L276" s="1" t="n">
        <f aca="false">IF(COUNTA(A276:C276,E276:G276,J276)&gt;0,ROW(),0)</f>
        <v>0</v>
      </c>
    </row>
    <row r="277" customFormat="false" ht="30" hidden="false" customHeight="true" outlineLevel="0" collapsed="false">
      <c r="A277" s="32"/>
      <c r="B277" s="32"/>
      <c r="C277" s="33"/>
      <c r="D277" s="10" t="str">
        <f aca="false">IF(COUNTA(A277:C277,E277:G277,J277)=0,"",IF(OR(A277="",AND(B277&lt;&gt;"Gasto",B277&lt;&gt;"Reserva",B277&lt;&gt;"Ahorro"),AND(NOT(ISNUMBER(C277)),NOT(AND(C277="",ISNUMBER(H277)))),AND(ISNUMBER(C277),C277&lt;0),AND(J277&lt;&gt;"",OR(NOT(ISNUMBER(J277)),J277&lt;0))),"REVISAR datos","Correcto"))</f>
        <v/>
      </c>
      <c r="E277" s="34"/>
      <c r="F277" s="34"/>
      <c r="G277" s="35"/>
      <c r="H277" s="23" t="str">
        <f aca="false">IF(AND(B277="Reserva",ISNUMBER(E277),E277&gt;=0,ISNUMBER(F277),F277&gt;=0,ISNUMBER(G277)),MAX(0,E277-F277)/MAX(1,(YEAR(G277)-YEAR(Resumen!$E$4))*12+MONTH(G277)-MONTH(Resumen!$E$4)),"n.a.")</f>
        <v>n.a.</v>
      </c>
      <c r="I277" s="23" t="n">
        <f aca="false">IF(D277="Correcto",IF(ISNUMBER(C277),C277,H277),0)</f>
        <v>0</v>
      </c>
      <c r="J277" s="34"/>
      <c r="K277" s="23" t="n">
        <f aca="false">IF(D277="Correcto",I277-N(J277),0)</f>
        <v>0</v>
      </c>
      <c r="L277" s="1" t="n">
        <f aca="false">IF(COUNTA(A277:C277,E277:G277,J277)&gt;0,ROW(),0)</f>
        <v>0</v>
      </c>
    </row>
    <row r="278" customFormat="false" ht="30" hidden="false" customHeight="true" outlineLevel="0" collapsed="false">
      <c r="A278" s="32"/>
      <c r="B278" s="32"/>
      <c r="C278" s="33"/>
      <c r="D278" s="10" t="str">
        <f aca="false">IF(COUNTA(A278:C278,E278:G278,J278)=0,"",IF(OR(A278="",AND(B278&lt;&gt;"Gasto",B278&lt;&gt;"Reserva",B278&lt;&gt;"Ahorro"),AND(NOT(ISNUMBER(C278)),NOT(AND(C278="",ISNUMBER(H278)))),AND(ISNUMBER(C278),C278&lt;0),AND(J278&lt;&gt;"",OR(NOT(ISNUMBER(J278)),J278&lt;0))),"REVISAR datos","Correcto"))</f>
        <v/>
      </c>
      <c r="E278" s="34"/>
      <c r="F278" s="34"/>
      <c r="G278" s="35"/>
      <c r="H278" s="23" t="str">
        <f aca="false">IF(AND(B278="Reserva",ISNUMBER(E278),E278&gt;=0,ISNUMBER(F278),F278&gt;=0,ISNUMBER(G278)),MAX(0,E278-F278)/MAX(1,(YEAR(G278)-YEAR(Resumen!$E$4))*12+MONTH(G278)-MONTH(Resumen!$E$4)),"n.a.")</f>
        <v>n.a.</v>
      </c>
      <c r="I278" s="23" t="n">
        <f aca="false">IF(D278="Correcto",IF(ISNUMBER(C278),C278,H278),0)</f>
        <v>0</v>
      </c>
      <c r="J278" s="34"/>
      <c r="K278" s="23" t="n">
        <f aca="false">IF(D278="Correcto",I278-N(J278),0)</f>
        <v>0</v>
      </c>
      <c r="L278" s="1" t="n">
        <f aca="false">IF(COUNTA(A278:C278,E278:G278,J278)&gt;0,ROW(),0)</f>
        <v>0</v>
      </c>
    </row>
    <row r="279" customFormat="false" ht="30" hidden="false" customHeight="true" outlineLevel="0" collapsed="false">
      <c r="A279" s="32"/>
      <c r="B279" s="32"/>
      <c r="C279" s="33"/>
      <c r="D279" s="10" t="str">
        <f aca="false">IF(COUNTA(A279:C279,E279:G279,J279)=0,"",IF(OR(A279="",AND(B279&lt;&gt;"Gasto",B279&lt;&gt;"Reserva",B279&lt;&gt;"Ahorro"),AND(NOT(ISNUMBER(C279)),NOT(AND(C279="",ISNUMBER(H279)))),AND(ISNUMBER(C279),C279&lt;0),AND(J279&lt;&gt;"",OR(NOT(ISNUMBER(J279)),J279&lt;0))),"REVISAR datos","Correcto"))</f>
        <v/>
      </c>
      <c r="E279" s="34"/>
      <c r="F279" s="34"/>
      <c r="G279" s="35"/>
      <c r="H279" s="23" t="str">
        <f aca="false">IF(AND(B279="Reserva",ISNUMBER(E279),E279&gt;=0,ISNUMBER(F279),F279&gt;=0,ISNUMBER(G279)),MAX(0,E279-F279)/MAX(1,(YEAR(G279)-YEAR(Resumen!$E$4))*12+MONTH(G279)-MONTH(Resumen!$E$4)),"n.a.")</f>
        <v>n.a.</v>
      </c>
      <c r="I279" s="23" t="n">
        <f aca="false">IF(D279="Correcto",IF(ISNUMBER(C279),C279,H279),0)</f>
        <v>0</v>
      </c>
      <c r="J279" s="34"/>
      <c r="K279" s="23" t="n">
        <f aca="false">IF(D279="Correcto",I279-N(J279),0)</f>
        <v>0</v>
      </c>
      <c r="L279" s="1" t="n">
        <f aca="false">IF(COUNTA(A279:C279,E279:G279,J279)&gt;0,ROW(),0)</f>
        <v>0</v>
      </c>
    </row>
    <row r="280" customFormat="false" ht="30" hidden="false" customHeight="true" outlineLevel="0" collapsed="false">
      <c r="A280" s="32"/>
      <c r="B280" s="32"/>
      <c r="C280" s="33"/>
      <c r="D280" s="10" t="str">
        <f aca="false">IF(COUNTA(A280:C280,E280:G280,J280)=0,"",IF(OR(A280="",AND(B280&lt;&gt;"Gasto",B280&lt;&gt;"Reserva",B280&lt;&gt;"Ahorro"),AND(NOT(ISNUMBER(C280)),NOT(AND(C280="",ISNUMBER(H280)))),AND(ISNUMBER(C280),C280&lt;0),AND(J280&lt;&gt;"",OR(NOT(ISNUMBER(J280)),J280&lt;0))),"REVISAR datos","Correcto"))</f>
        <v/>
      </c>
      <c r="E280" s="34"/>
      <c r="F280" s="34"/>
      <c r="G280" s="35"/>
      <c r="H280" s="23" t="str">
        <f aca="false">IF(AND(B280="Reserva",ISNUMBER(E280),E280&gt;=0,ISNUMBER(F280),F280&gt;=0,ISNUMBER(G280)),MAX(0,E280-F280)/MAX(1,(YEAR(G280)-YEAR(Resumen!$E$4))*12+MONTH(G280)-MONTH(Resumen!$E$4)),"n.a.")</f>
        <v>n.a.</v>
      </c>
      <c r="I280" s="23" t="n">
        <f aca="false">IF(D280="Correcto",IF(ISNUMBER(C280),C280,H280),0)</f>
        <v>0</v>
      </c>
      <c r="J280" s="34"/>
      <c r="K280" s="23" t="n">
        <f aca="false">IF(D280="Correcto",I280-N(J280),0)</f>
        <v>0</v>
      </c>
      <c r="L280" s="1" t="n">
        <f aca="false">IF(COUNTA(A280:C280,E280:G280,J280)&gt;0,ROW(),0)</f>
        <v>0</v>
      </c>
    </row>
    <row r="281" customFormat="false" ht="30" hidden="false" customHeight="true" outlineLevel="0" collapsed="false">
      <c r="A281" s="32"/>
      <c r="B281" s="32"/>
      <c r="C281" s="33"/>
      <c r="D281" s="10" t="str">
        <f aca="false">IF(COUNTA(A281:C281,E281:G281,J281)=0,"",IF(OR(A281="",AND(B281&lt;&gt;"Gasto",B281&lt;&gt;"Reserva",B281&lt;&gt;"Ahorro"),AND(NOT(ISNUMBER(C281)),NOT(AND(C281="",ISNUMBER(H281)))),AND(ISNUMBER(C281),C281&lt;0),AND(J281&lt;&gt;"",OR(NOT(ISNUMBER(J281)),J281&lt;0))),"REVISAR datos","Correcto"))</f>
        <v/>
      </c>
      <c r="E281" s="34"/>
      <c r="F281" s="34"/>
      <c r="G281" s="35"/>
      <c r="H281" s="23" t="str">
        <f aca="false">IF(AND(B281="Reserva",ISNUMBER(E281),E281&gt;=0,ISNUMBER(F281),F281&gt;=0,ISNUMBER(G281)),MAX(0,E281-F281)/MAX(1,(YEAR(G281)-YEAR(Resumen!$E$4))*12+MONTH(G281)-MONTH(Resumen!$E$4)),"n.a.")</f>
        <v>n.a.</v>
      </c>
      <c r="I281" s="23" t="n">
        <f aca="false">IF(D281="Correcto",IF(ISNUMBER(C281),C281,H281),0)</f>
        <v>0</v>
      </c>
      <c r="J281" s="34"/>
      <c r="K281" s="23" t="n">
        <f aca="false">IF(D281="Correcto",I281-N(J281),0)</f>
        <v>0</v>
      </c>
      <c r="L281" s="1" t="n">
        <f aca="false">IF(COUNTA(A281:C281,E281:G281,J281)&gt;0,ROW(),0)</f>
        <v>0</v>
      </c>
    </row>
    <row r="282" customFormat="false" ht="30" hidden="false" customHeight="true" outlineLevel="0" collapsed="false">
      <c r="A282" s="32"/>
      <c r="B282" s="32"/>
      <c r="C282" s="33"/>
      <c r="D282" s="10" t="str">
        <f aca="false">IF(COUNTA(A282:C282,E282:G282,J282)=0,"",IF(OR(A282="",AND(B282&lt;&gt;"Gasto",B282&lt;&gt;"Reserva",B282&lt;&gt;"Ahorro"),AND(NOT(ISNUMBER(C282)),NOT(AND(C282="",ISNUMBER(H282)))),AND(ISNUMBER(C282),C282&lt;0),AND(J282&lt;&gt;"",OR(NOT(ISNUMBER(J282)),J282&lt;0))),"REVISAR datos","Correcto"))</f>
        <v/>
      </c>
      <c r="E282" s="34"/>
      <c r="F282" s="34"/>
      <c r="G282" s="35"/>
      <c r="H282" s="23" t="str">
        <f aca="false">IF(AND(B282="Reserva",ISNUMBER(E282),E282&gt;=0,ISNUMBER(F282),F282&gt;=0,ISNUMBER(G282)),MAX(0,E282-F282)/MAX(1,(YEAR(G282)-YEAR(Resumen!$E$4))*12+MONTH(G282)-MONTH(Resumen!$E$4)),"n.a.")</f>
        <v>n.a.</v>
      </c>
      <c r="I282" s="23" t="n">
        <f aca="false">IF(D282="Correcto",IF(ISNUMBER(C282),C282,H282),0)</f>
        <v>0</v>
      </c>
      <c r="J282" s="34"/>
      <c r="K282" s="23" t="n">
        <f aca="false">IF(D282="Correcto",I282-N(J282),0)</f>
        <v>0</v>
      </c>
      <c r="L282" s="1" t="n">
        <f aca="false">IF(COUNTA(A282:C282,E282:G282,J282)&gt;0,ROW(),0)</f>
        <v>0</v>
      </c>
    </row>
    <row r="283" customFormat="false" ht="30" hidden="false" customHeight="true" outlineLevel="0" collapsed="false">
      <c r="A283" s="32"/>
      <c r="B283" s="32"/>
      <c r="C283" s="33"/>
      <c r="D283" s="10" t="str">
        <f aca="false">IF(COUNTA(A283:C283,E283:G283,J283)=0,"",IF(OR(A283="",AND(B283&lt;&gt;"Gasto",B283&lt;&gt;"Reserva",B283&lt;&gt;"Ahorro"),AND(NOT(ISNUMBER(C283)),NOT(AND(C283="",ISNUMBER(H283)))),AND(ISNUMBER(C283),C283&lt;0),AND(J283&lt;&gt;"",OR(NOT(ISNUMBER(J283)),J283&lt;0))),"REVISAR datos","Correcto"))</f>
        <v/>
      </c>
      <c r="E283" s="34"/>
      <c r="F283" s="34"/>
      <c r="G283" s="35"/>
      <c r="H283" s="23" t="str">
        <f aca="false">IF(AND(B283="Reserva",ISNUMBER(E283),E283&gt;=0,ISNUMBER(F283),F283&gt;=0,ISNUMBER(G283)),MAX(0,E283-F283)/MAX(1,(YEAR(G283)-YEAR(Resumen!$E$4))*12+MONTH(G283)-MONTH(Resumen!$E$4)),"n.a.")</f>
        <v>n.a.</v>
      </c>
      <c r="I283" s="23" t="n">
        <f aca="false">IF(D283="Correcto",IF(ISNUMBER(C283),C283,H283),0)</f>
        <v>0</v>
      </c>
      <c r="J283" s="34"/>
      <c r="K283" s="23" t="n">
        <f aca="false">IF(D283="Correcto",I283-N(J283),0)</f>
        <v>0</v>
      </c>
      <c r="L283" s="1" t="n">
        <f aca="false">IF(COUNTA(A283:C283,E283:G283,J283)&gt;0,ROW(),0)</f>
        <v>0</v>
      </c>
    </row>
    <row r="284" customFormat="false" ht="30" hidden="false" customHeight="true" outlineLevel="0" collapsed="false">
      <c r="A284" s="32"/>
      <c r="B284" s="32"/>
      <c r="C284" s="33"/>
      <c r="D284" s="10" t="str">
        <f aca="false">IF(COUNTA(A284:C284,E284:G284,J284)=0,"",IF(OR(A284="",AND(B284&lt;&gt;"Gasto",B284&lt;&gt;"Reserva",B284&lt;&gt;"Ahorro"),AND(NOT(ISNUMBER(C284)),NOT(AND(C284="",ISNUMBER(H284)))),AND(ISNUMBER(C284),C284&lt;0),AND(J284&lt;&gt;"",OR(NOT(ISNUMBER(J284)),J284&lt;0))),"REVISAR datos","Correcto"))</f>
        <v/>
      </c>
      <c r="E284" s="34"/>
      <c r="F284" s="34"/>
      <c r="G284" s="35"/>
      <c r="H284" s="23" t="str">
        <f aca="false">IF(AND(B284="Reserva",ISNUMBER(E284),E284&gt;=0,ISNUMBER(F284),F284&gt;=0,ISNUMBER(G284)),MAX(0,E284-F284)/MAX(1,(YEAR(G284)-YEAR(Resumen!$E$4))*12+MONTH(G284)-MONTH(Resumen!$E$4)),"n.a.")</f>
        <v>n.a.</v>
      </c>
      <c r="I284" s="23" t="n">
        <f aca="false">IF(D284="Correcto",IF(ISNUMBER(C284),C284,H284),0)</f>
        <v>0</v>
      </c>
      <c r="J284" s="34"/>
      <c r="K284" s="23" t="n">
        <f aca="false">IF(D284="Correcto",I284-N(J284),0)</f>
        <v>0</v>
      </c>
      <c r="L284" s="1" t="n">
        <f aca="false">IF(COUNTA(A284:C284,E284:G284,J284)&gt;0,ROW(),0)</f>
        <v>0</v>
      </c>
    </row>
    <row r="285" customFormat="false" ht="30" hidden="false" customHeight="true" outlineLevel="0" collapsed="false">
      <c r="A285" s="32"/>
      <c r="B285" s="32"/>
      <c r="C285" s="33"/>
      <c r="D285" s="10" t="str">
        <f aca="false">IF(COUNTA(A285:C285,E285:G285,J285)=0,"",IF(OR(A285="",AND(B285&lt;&gt;"Gasto",B285&lt;&gt;"Reserva",B285&lt;&gt;"Ahorro"),AND(NOT(ISNUMBER(C285)),NOT(AND(C285="",ISNUMBER(H285)))),AND(ISNUMBER(C285),C285&lt;0),AND(J285&lt;&gt;"",OR(NOT(ISNUMBER(J285)),J285&lt;0))),"REVISAR datos","Correcto"))</f>
        <v/>
      </c>
      <c r="E285" s="34"/>
      <c r="F285" s="34"/>
      <c r="G285" s="35"/>
      <c r="H285" s="23" t="str">
        <f aca="false">IF(AND(B285="Reserva",ISNUMBER(E285),E285&gt;=0,ISNUMBER(F285),F285&gt;=0,ISNUMBER(G285)),MAX(0,E285-F285)/MAX(1,(YEAR(G285)-YEAR(Resumen!$E$4))*12+MONTH(G285)-MONTH(Resumen!$E$4)),"n.a.")</f>
        <v>n.a.</v>
      </c>
      <c r="I285" s="23" t="n">
        <f aca="false">IF(D285="Correcto",IF(ISNUMBER(C285),C285,H285),0)</f>
        <v>0</v>
      </c>
      <c r="J285" s="34"/>
      <c r="K285" s="23" t="n">
        <f aca="false">IF(D285="Correcto",I285-N(J285),0)</f>
        <v>0</v>
      </c>
      <c r="L285" s="1" t="n">
        <f aca="false">IF(COUNTA(A285:C285,E285:G285,J285)&gt;0,ROW(),0)</f>
        <v>0</v>
      </c>
    </row>
    <row r="286" customFormat="false" ht="30" hidden="false" customHeight="true" outlineLevel="0" collapsed="false">
      <c r="A286" s="32"/>
      <c r="B286" s="32"/>
      <c r="C286" s="33"/>
      <c r="D286" s="10" t="str">
        <f aca="false">IF(COUNTA(A286:C286,E286:G286,J286)=0,"",IF(OR(A286="",AND(B286&lt;&gt;"Gasto",B286&lt;&gt;"Reserva",B286&lt;&gt;"Ahorro"),AND(NOT(ISNUMBER(C286)),NOT(AND(C286="",ISNUMBER(H286)))),AND(ISNUMBER(C286),C286&lt;0),AND(J286&lt;&gt;"",OR(NOT(ISNUMBER(J286)),J286&lt;0))),"REVISAR datos","Correcto"))</f>
        <v/>
      </c>
      <c r="E286" s="34"/>
      <c r="F286" s="34"/>
      <c r="G286" s="35"/>
      <c r="H286" s="23" t="str">
        <f aca="false">IF(AND(B286="Reserva",ISNUMBER(E286),E286&gt;=0,ISNUMBER(F286),F286&gt;=0,ISNUMBER(G286)),MAX(0,E286-F286)/MAX(1,(YEAR(G286)-YEAR(Resumen!$E$4))*12+MONTH(G286)-MONTH(Resumen!$E$4)),"n.a.")</f>
        <v>n.a.</v>
      </c>
      <c r="I286" s="23" t="n">
        <f aca="false">IF(D286="Correcto",IF(ISNUMBER(C286),C286,H286),0)</f>
        <v>0</v>
      </c>
      <c r="J286" s="34"/>
      <c r="K286" s="23" t="n">
        <f aca="false">IF(D286="Correcto",I286-N(J286),0)</f>
        <v>0</v>
      </c>
      <c r="L286" s="1" t="n">
        <f aca="false">IF(COUNTA(A286:C286,E286:G286,J286)&gt;0,ROW(),0)</f>
        <v>0</v>
      </c>
    </row>
    <row r="287" customFormat="false" ht="30" hidden="false" customHeight="true" outlineLevel="0" collapsed="false">
      <c r="A287" s="32"/>
      <c r="B287" s="32"/>
      <c r="C287" s="33"/>
      <c r="D287" s="10" t="str">
        <f aca="false">IF(COUNTA(A287:C287,E287:G287,J287)=0,"",IF(OR(A287="",AND(B287&lt;&gt;"Gasto",B287&lt;&gt;"Reserva",B287&lt;&gt;"Ahorro"),AND(NOT(ISNUMBER(C287)),NOT(AND(C287="",ISNUMBER(H287)))),AND(ISNUMBER(C287),C287&lt;0),AND(J287&lt;&gt;"",OR(NOT(ISNUMBER(J287)),J287&lt;0))),"REVISAR datos","Correcto"))</f>
        <v/>
      </c>
      <c r="E287" s="34"/>
      <c r="F287" s="34"/>
      <c r="G287" s="35"/>
      <c r="H287" s="23" t="str">
        <f aca="false">IF(AND(B287="Reserva",ISNUMBER(E287),E287&gt;=0,ISNUMBER(F287),F287&gt;=0,ISNUMBER(G287)),MAX(0,E287-F287)/MAX(1,(YEAR(G287)-YEAR(Resumen!$E$4))*12+MONTH(G287)-MONTH(Resumen!$E$4)),"n.a.")</f>
        <v>n.a.</v>
      </c>
      <c r="I287" s="23" t="n">
        <f aca="false">IF(D287="Correcto",IF(ISNUMBER(C287),C287,H287),0)</f>
        <v>0</v>
      </c>
      <c r="J287" s="34"/>
      <c r="K287" s="23" t="n">
        <f aca="false">IF(D287="Correcto",I287-N(J287),0)</f>
        <v>0</v>
      </c>
      <c r="L287" s="1" t="n">
        <f aca="false">IF(COUNTA(A287:C287,E287:G287,J287)&gt;0,ROW(),0)</f>
        <v>0</v>
      </c>
    </row>
    <row r="288" customFormat="false" ht="30" hidden="false" customHeight="true" outlineLevel="0" collapsed="false">
      <c r="A288" s="32"/>
      <c r="B288" s="32"/>
      <c r="C288" s="33"/>
      <c r="D288" s="10" t="str">
        <f aca="false">IF(COUNTA(A288:C288,E288:G288,J288)=0,"",IF(OR(A288="",AND(B288&lt;&gt;"Gasto",B288&lt;&gt;"Reserva",B288&lt;&gt;"Ahorro"),AND(NOT(ISNUMBER(C288)),NOT(AND(C288="",ISNUMBER(H288)))),AND(ISNUMBER(C288),C288&lt;0),AND(J288&lt;&gt;"",OR(NOT(ISNUMBER(J288)),J288&lt;0))),"REVISAR datos","Correcto"))</f>
        <v/>
      </c>
      <c r="E288" s="34"/>
      <c r="F288" s="34"/>
      <c r="G288" s="35"/>
      <c r="H288" s="23" t="str">
        <f aca="false">IF(AND(B288="Reserva",ISNUMBER(E288),E288&gt;=0,ISNUMBER(F288),F288&gt;=0,ISNUMBER(G288)),MAX(0,E288-F288)/MAX(1,(YEAR(G288)-YEAR(Resumen!$E$4))*12+MONTH(G288)-MONTH(Resumen!$E$4)),"n.a.")</f>
        <v>n.a.</v>
      </c>
      <c r="I288" s="23" t="n">
        <f aca="false">IF(D288="Correcto",IF(ISNUMBER(C288),C288,H288),0)</f>
        <v>0</v>
      </c>
      <c r="J288" s="34"/>
      <c r="K288" s="23" t="n">
        <f aca="false">IF(D288="Correcto",I288-N(J288),0)</f>
        <v>0</v>
      </c>
      <c r="L288" s="1" t="n">
        <f aca="false">IF(COUNTA(A288:C288,E288:G288,J288)&gt;0,ROW(),0)</f>
        <v>0</v>
      </c>
    </row>
    <row r="289" customFormat="false" ht="30" hidden="false" customHeight="true" outlineLevel="0" collapsed="false">
      <c r="A289" s="32"/>
      <c r="B289" s="32"/>
      <c r="C289" s="33"/>
      <c r="D289" s="10" t="str">
        <f aca="false">IF(COUNTA(A289:C289,E289:G289,J289)=0,"",IF(OR(A289="",AND(B289&lt;&gt;"Gasto",B289&lt;&gt;"Reserva",B289&lt;&gt;"Ahorro"),AND(NOT(ISNUMBER(C289)),NOT(AND(C289="",ISNUMBER(H289)))),AND(ISNUMBER(C289),C289&lt;0),AND(J289&lt;&gt;"",OR(NOT(ISNUMBER(J289)),J289&lt;0))),"REVISAR datos","Correcto"))</f>
        <v/>
      </c>
      <c r="E289" s="34"/>
      <c r="F289" s="34"/>
      <c r="G289" s="35"/>
      <c r="H289" s="23" t="str">
        <f aca="false">IF(AND(B289="Reserva",ISNUMBER(E289),E289&gt;=0,ISNUMBER(F289),F289&gt;=0,ISNUMBER(G289)),MAX(0,E289-F289)/MAX(1,(YEAR(G289)-YEAR(Resumen!$E$4))*12+MONTH(G289)-MONTH(Resumen!$E$4)),"n.a.")</f>
        <v>n.a.</v>
      </c>
      <c r="I289" s="23" t="n">
        <f aca="false">IF(D289="Correcto",IF(ISNUMBER(C289),C289,H289),0)</f>
        <v>0</v>
      </c>
      <c r="J289" s="34"/>
      <c r="K289" s="23" t="n">
        <f aca="false">IF(D289="Correcto",I289-N(J289),0)</f>
        <v>0</v>
      </c>
      <c r="L289" s="1" t="n">
        <f aca="false">IF(COUNTA(A289:C289,E289:G289,J289)&gt;0,ROW(),0)</f>
        <v>0</v>
      </c>
    </row>
    <row r="290" customFormat="false" ht="30" hidden="false" customHeight="true" outlineLevel="0" collapsed="false">
      <c r="A290" s="32"/>
      <c r="B290" s="32"/>
      <c r="C290" s="33"/>
      <c r="D290" s="10" t="str">
        <f aca="false">IF(COUNTA(A290:C290,E290:G290,J290)=0,"",IF(OR(A290="",AND(B290&lt;&gt;"Gasto",B290&lt;&gt;"Reserva",B290&lt;&gt;"Ahorro"),AND(NOT(ISNUMBER(C290)),NOT(AND(C290="",ISNUMBER(H290)))),AND(ISNUMBER(C290),C290&lt;0),AND(J290&lt;&gt;"",OR(NOT(ISNUMBER(J290)),J290&lt;0))),"REVISAR datos","Correcto"))</f>
        <v/>
      </c>
      <c r="E290" s="34"/>
      <c r="F290" s="34"/>
      <c r="G290" s="35"/>
      <c r="H290" s="23" t="str">
        <f aca="false">IF(AND(B290="Reserva",ISNUMBER(E290),E290&gt;=0,ISNUMBER(F290),F290&gt;=0,ISNUMBER(G290)),MAX(0,E290-F290)/MAX(1,(YEAR(G290)-YEAR(Resumen!$E$4))*12+MONTH(G290)-MONTH(Resumen!$E$4)),"n.a.")</f>
        <v>n.a.</v>
      </c>
      <c r="I290" s="23" t="n">
        <f aca="false">IF(D290="Correcto",IF(ISNUMBER(C290),C290,H290),0)</f>
        <v>0</v>
      </c>
      <c r="J290" s="34"/>
      <c r="K290" s="23" t="n">
        <f aca="false">IF(D290="Correcto",I290-N(J290),0)</f>
        <v>0</v>
      </c>
      <c r="L290" s="1" t="n">
        <f aca="false">IF(COUNTA(A290:C290,E290:G290,J290)&gt;0,ROW(),0)</f>
        <v>0</v>
      </c>
    </row>
    <row r="291" customFormat="false" ht="30" hidden="false" customHeight="true" outlineLevel="0" collapsed="false">
      <c r="A291" s="32"/>
      <c r="B291" s="32"/>
      <c r="C291" s="33"/>
      <c r="D291" s="10" t="str">
        <f aca="false">IF(COUNTA(A291:C291,E291:G291,J291)=0,"",IF(OR(A291="",AND(B291&lt;&gt;"Gasto",B291&lt;&gt;"Reserva",B291&lt;&gt;"Ahorro"),AND(NOT(ISNUMBER(C291)),NOT(AND(C291="",ISNUMBER(H291)))),AND(ISNUMBER(C291),C291&lt;0),AND(J291&lt;&gt;"",OR(NOT(ISNUMBER(J291)),J291&lt;0))),"REVISAR datos","Correcto"))</f>
        <v/>
      </c>
      <c r="E291" s="34"/>
      <c r="F291" s="34"/>
      <c r="G291" s="35"/>
      <c r="H291" s="23" t="str">
        <f aca="false">IF(AND(B291="Reserva",ISNUMBER(E291),E291&gt;=0,ISNUMBER(F291),F291&gt;=0,ISNUMBER(G291)),MAX(0,E291-F291)/MAX(1,(YEAR(G291)-YEAR(Resumen!$E$4))*12+MONTH(G291)-MONTH(Resumen!$E$4)),"n.a.")</f>
        <v>n.a.</v>
      </c>
      <c r="I291" s="23" t="n">
        <f aca="false">IF(D291="Correcto",IF(ISNUMBER(C291),C291,H291),0)</f>
        <v>0</v>
      </c>
      <c r="J291" s="34"/>
      <c r="K291" s="23" t="n">
        <f aca="false">IF(D291="Correcto",I291-N(J291),0)</f>
        <v>0</v>
      </c>
      <c r="L291" s="1" t="n">
        <f aca="false">IF(COUNTA(A291:C291,E291:G291,J291)&gt;0,ROW(),0)</f>
        <v>0</v>
      </c>
    </row>
    <row r="292" customFormat="false" ht="30" hidden="false" customHeight="true" outlineLevel="0" collapsed="false">
      <c r="A292" s="32"/>
      <c r="B292" s="32"/>
      <c r="C292" s="33"/>
      <c r="D292" s="10" t="str">
        <f aca="false">IF(COUNTA(A292:C292,E292:G292,J292)=0,"",IF(OR(A292="",AND(B292&lt;&gt;"Gasto",B292&lt;&gt;"Reserva",B292&lt;&gt;"Ahorro"),AND(NOT(ISNUMBER(C292)),NOT(AND(C292="",ISNUMBER(H292)))),AND(ISNUMBER(C292),C292&lt;0),AND(J292&lt;&gt;"",OR(NOT(ISNUMBER(J292)),J292&lt;0))),"REVISAR datos","Correcto"))</f>
        <v/>
      </c>
      <c r="E292" s="34"/>
      <c r="F292" s="34"/>
      <c r="G292" s="35"/>
      <c r="H292" s="23" t="str">
        <f aca="false">IF(AND(B292="Reserva",ISNUMBER(E292),E292&gt;=0,ISNUMBER(F292),F292&gt;=0,ISNUMBER(G292)),MAX(0,E292-F292)/MAX(1,(YEAR(G292)-YEAR(Resumen!$E$4))*12+MONTH(G292)-MONTH(Resumen!$E$4)),"n.a.")</f>
        <v>n.a.</v>
      </c>
      <c r="I292" s="23" t="n">
        <f aca="false">IF(D292="Correcto",IF(ISNUMBER(C292),C292,H292),0)</f>
        <v>0</v>
      </c>
      <c r="J292" s="34"/>
      <c r="K292" s="23" t="n">
        <f aca="false">IF(D292="Correcto",I292-N(J292),0)</f>
        <v>0</v>
      </c>
      <c r="L292" s="1" t="n">
        <f aca="false">IF(COUNTA(A292:C292,E292:G292,J292)&gt;0,ROW(),0)</f>
        <v>0</v>
      </c>
    </row>
    <row r="293" customFormat="false" ht="30" hidden="false" customHeight="true" outlineLevel="0" collapsed="false">
      <c r="A293" s="32"/>
      <c r="B293" s="32"/>
      <c r="C293" s="33"/>
      <c r="D293" s="10" t="str">
        <f aca="false">IF(COUNTA(A293:C293,E293:G293,J293)=0,"",IF(OR(A293="",AND(B293&lt;&gt;"Gasto",B293&lt;&gt;"Reserva",B293&lt;&gt;"Ahorro"),AND(NOT(ISNUMBER(C293)),NOT(AND(C293="",ISNUMBER(H293)))),AND(ISNUMBER(C293),C293&lt;0),AND(J293&lt;&gt;"",OR(NOT(ISNUMBER(J293)),J293&lt;0))),"REVISAR datos","Correcto"))</f>
        <v/>
      </c>
      <c r="E293" s="34"/>
      <c r="F293" s="34"/>
      <c r="G293" s="35"/>
      <c r="H293" s="23" t="str">
        <f aca="false">IF(AND(B293="Reserva",ISNUMBER(E293),E293&gt;=0,ISNUMBER(F293),F293&gt;=0,ISNUMBER(G293)),MAX(0,E293-F293)/MAX(1,(YEAR(G293)-YEAR(Resumen!$E$4))*12+MONTH(G293)-MONTH(Resumen!$E$4)),"n.a.")</f>
        <v>n.a.</v>
      </c>
      <c r="I293" s="23" t="n">
        <f aca="false">IF(D293="Correcto",IF(ISNUMBER(C293),C293,H293),0)</f>
        <v>0</v>
      </c>
      <c r="J293" s="34"/>
      <c r="K293" s="23" t="n">
        <f aca="false">IF(D293="Correcto",I293-N(J293),0)</f>
        <v>0</v>
      </c>
      <c r="L293" s="1" t="n">
        <f aca="false">IF(COUNTA(A293:C293,E293:G293,J293)&gt;0,ROW(),0)</f>
        <v>0</v>
      </c>
    </row>
    <row r="294" customFormat="false" ht="30" hidden="false" customHeight="true" outlineLevel="0" collapsed="false">
      <c r="A294" s="32"/>
      <c r="B294" s="32"/>
      <c r="C294" s="33"/>
      <c r="D294" s="10" t="str">
        <f aca="false">IF(COUNTA(A294:C294,E294:G294,J294)=0,"",IF(OR(A294="",AND(B294&lt;&gt;"Gasto",B294&lt;&gt;"Reserva",B294&lt;&gt;"Ahorro"),AND(NOT(ISNUMBER(C294)),NOT(AND(C294="",ISNUMBER(H294)))),AND(ISNUMBER(C294),C294&lt;0),AND(J294&lt;&gt;"",OR(NOT(ISNUMBER(J294)),J294&lt;0))),"REVISAR datos","Correcto"))</f>
        <v/>
      </c>
      <c r="E294" s="34"/>
      <c r="F294" s="34"/>
      <c r="G294" s="35"/>
      <c r="H294" s="23" t="str">
        <f aca="false">IF(AND(B294="Reserva",ISNUMBER(E294),E294&gt;=0,ISNUMBER(F294),F294&gt;=0,ISNUMBER(G294)),MAX(0,E294-F294)/MAX(1,(YEAR(G294)-YEAR(Resumen!$E$4))*12+MONTH(G294)-MONTH(Resumen!$E$4)),"n.a.")</f>
        <v>n.a.</v>
      </c>
      <c r="I294" s="23" t="n">
        <f aca="false">IF(D294="Correcto",IF(ISNUMBER(C294),C294,H294),0)</f>
        <v>0</v>
      </c>
      <c r="J294" s="34"/>
      <c r="K294" s="23" t="n">
        <f aca="false">IF(D294="Correcto",I294-N(J294),0)</f>
        <v>0</v>
      </c>
      <c r="L294" s="1" t="n">
        <f aca="false">IF(COUNTA(A294:C294,E294:G294,J294)&gt;0,ROW(),0)</f>
        <v>0</v>
      </c>
    </row>
    <row r="295" customFormat="false" ht="30" hidden="false" customHeight="true" outlineLevel="0" collapsed="false">
      <c r="A295" s="32"/>
      <c r="B295" s="32"/>
      <c r="C295" s="33"/>
      <c r="D295" s="10" t="str">
        <f aca="false">IF(COUNTA(A295:C295,E295:G295,J295)=0,"",IF(OR(A295="",AND(B295&lt;&gt;"Gasto",B295&lt;&gt;"Reserva",B295&lt;&gt;"Ahorro"),AND(NOT(ISNUMBER(C295)),NOT(AND(C295="",ISNUMBER(H295)))),AND(ISNUMBER(C295),C295&lt;0),AND(J295&lt;&gt;"",OR(NOT(ISNUMBER(J295)),J295&lt;0))),"REVISAR datos","Correcto"))</f>
        <v/>
      </c>
      <c r="E295" s="34"/>
      <c r="F295" s="34"/>
      <c r="G295" s="35"/>
      <c r="H295" s="23" t="str">
        <f aca="false">IF(AND(B295="Reserva",ISNUMBER(E295),E295&gt;=0,ISNUMBER(F295),F295&gt;=0,ISNUMBER(G295)),MAX(0,E295-F295)/MAX(1,(YEAR(G295)-YEAR(Resumen!$E$4))*12+MONTH(G295)-MONTH(Resumen!$E$4)),"n.a.")</f>
        <v>n.a.</v>
      </c>
      <c r="I295" s="23" t="n">
        <f aca="false">IF(D295="Correcto",IF(ISNUMBER(C295),C295,H295),0)</f>
        <v>0</v>
      </c>
      <c r="J295" s="34"/>
      <c r="K295" s="23" t="n">
        <f aca="false">IF(D295="Correcto",I295-N(J295),0)</f>
        <v>0</v>
      </c>
      <c r="L295" s="1" t="n">
        <f aca="false">IF(COUNTA(A295:C295,E295:G295,J295)&gt;0,ROW(),0)</f>
        <v>0</v>
      </c>
    </row>
    <row r="296" customFormat="false" ht="30" hidden="false" customHeight="true" outlineLevel="0" collapsed="false">
      <c r="A296" s="32"/>
      <c r="B296" s="32"/>
      <c r="C296" s="33"/>
      <c r="D296" s="10" t="str">
        <f aca="false">IF(COUNTA(A296:C296,E296:G296,J296)=0,"",IF(OR(A296="",AND(B296&lt;&gt;"Gasto",B296&lt;&gt;"Reserva",B296&lt;&gt;"Ahorro"),AND(NOT(ISNUMBER(C296)),NOT(AND(C296="",ISNUMBER(H296)))),AND(ISNUMBER(C296),C296&lt;0),AND(J296&lt;&gt;"",OR(NOT(ISNUMBER(J296)),J296&lt;0))),"REVISAR datos","Correcto"))</f>
        <v/>
      </c>
      <c r="E296" s="34"/>
      <c r="F296" s="34"/>
      <c r="G296" s="35"/>
      <c r="H296" s="23" t="str">
        <f aca="false">IF(AND(B296="Reserva",ISNUMBER(E296),E296&gt;=0,ISNUMBER(F296),F296&gt;=0,ISNUMBER(G296)),MAX(0,E296-F296)/MAX(1,(YEAR(G296)-YEAR(Resumen!$E$4))*12+MONTH(G296)-MONTH(Resumen!$E$4)),"n.a.")</f>
        <v>n.a.</v>
      </c>
      <c r="I296" s="23" t="n">
        <f aca="false">IF(D296="Correcto",IF(ISNUMBER(C296),C296,H296),0)</f>
        <v>0</v>
      </c>
      <c r="J296" s="34"/>
      <c r="K296" s="23" t="n">
        <f aca="false">IF(D296="Correcto",I296-N(J296),0)</f>
        <v>0</v>
      </c>
      <c r="L296" s="1" t="n">
        <f aca="false">IF(COUNTA(A296:C296,E296:G296,J296)&gt;0,ROW(),0)</f>
        <v>0</v>
      </c>
    </row>
    <row r="297" customFormat="false" ht="30" hidden="false" customHeight="true" outlineLevel="0" collapsed="false">
      <c r="A297" s="32"/>
      <c r="B297" s="32"/>
      <c r="C297" s="33"/>
      <c r="D297" s="10" t="str">
        <f aca="false">IF(COUNTA(A297:C297,E297:G297,J297)=0,"",IF(OR(A297="",AND(B297&lt;&gt;"Gasto",B297&lt;&gt;"Reserva",B297&lt;&gt;"Ahorro"),AND(NOT(ISNUMBER(C297)),NOT(AND(C297="",ISNUMBER(H297)))),AND(ISNUMBER(C297),C297&lt;0),AND(J297&lt;&gt;"",OR(NOT(ISNUMBER(J297)),J297&lt;0))),"REVISAR datos","Correcto"))</f>
        <v/>
      </c>
      <c r="E297" s="34"/>
      <c r="F297" s="34"/>
      <c r="G297" s="35"/>
      <c r="H297" s="23" t="str">
        <f aca="false">IF(AND(B297="Reserva",ISNUMBER(E297),E297&gt;=0,ISNUMBER(F297),F297&gt;=0,ISNUMBER(G297)),MAX(0,E297-F297)/MAX(1,(YEAR(G297)-YEAR(Resumen!$E$4))*12+MONTH(G297)-MONTH(Resumen!$E$4)),"n.a.")</f>
        <v>n.a.</v>
      </c>
      <c r="I297" s="23" t="n">
        <f aca="false">IF(D297="Correcto",IF(ISNUMBER(C297),C297,H297),0)</f>
        <v>0</v>
      </c>
      <c r="J297" s="34"/>
      <c r="K297" s="23" t="n">
        <f aca="false">IF(D297="Correcto",I297-N(J297),0)</f>
        <v>0</v>
      </c>
      <c r="L297" s="1" t="n">
        <f aca="false">IF(COUNTA(A297:C297,E297:G297,J297)&gt;0,ROW(),0)</f>
        <v>0</v>
      </c>
    </row>
    <row r="298" customFormat="false" ht="30" hidden="false" customHeight="true" outlineLevel="0" collapsed="false">
      <c r="A298" s="32"/>
      <c r="B298" s="32"/>
      <c r="C298" s="33"/>
      <c r="D298" s="10" t="str">
        <f aca="false">IF(COUNTA(A298:C298,E298:G298,J298)=0,"",IF(OR(A298="",AND(B298&lt;&gt;"Gasto",B298&lt;&gt;"Reserva",B298&lt;&gt;"Ahorro"),AND(NOT(ISNUMBER(C298)),NOT(AND(C298="",ISNUMBER(H298)))),AND(ISNUMBER(C298),C298&lt;0),AND(J298&lt;&gt;"",OR(NOT(ISNUMBER(J298)),J298&lt;0))),"REVISAR datos","Correcto"))</f>
        <v/>
      </c>
      <c r="E298" s="34"/>
      <c r="F298" s="34"/>
      <c r="G298" s="35"/>
      <c r="H298" s="23" t="str">
        <f aca="false">IF(AND(B298="Reserva",ISNUMBER(E298),E298&gt;=0,ISNUMBER(F298),F298&gt;=0,ISNUMBER(G298)),MAX(0,E298-F298)/MAX(1,(YEAR(G298)-YEAR(Resumen!$E$4))*12+MONTH(G298)-MONTH(Resumen!$E$4)),"n.a.")</f>
        <v>n.a.</v>
      </c>
      <c r="I298" s="23" t="n">
        <f aca="false">IF(D298="Correcto",IF(ISNUMBER(C298),C298,H298),0)</f>
        <v>0</v>
      </c>
      <c r="J298" s="34"/>
      <c r="K298" s="23" t="n">
        <f aca="false">IF(D298="Correcto",I298-N(J298),0)</f>
        <v>0</v>
      </c>
      <c r="L298" s="1" t="n">
        <f aca="false">IF(COUNTA(A298:C298,E298:G298,J298)&gt;0,ROW(),0)</f>
        <v>0</v>
      </c>
    </row>
    <row r="299" customFormat="false" ht="30" hidden="false" customHeight="true" outlineLevel="0" collapsed="false">
      <c r="A299" s="32"/>
      <c r="B299" s="32"/>
      <c r="C299" s="33"/>
      <c r="D299" s="10" t="str">
        <f aca="false">IF(COUNTA(A299:C299,E299:G299,J299)=0,"",IF(OR(A299="",AND(B299&lt;&gt;"Gasto",B299&lt;&gt;"Reserva",B299&lt;&gt;"Ahorro"),AND(NOT(ISNUMBER(C299)),NOT(AND(C299="",ISNUMBER(H299)))),AND(ISNUMBER(C299),C299&lt;0),AND(J299&lt;&gt;"",OR(NOT(ISNUMBER(J299)),J299&lt;0))),"REVISAR datos","Correcto"))</f>
        <v/>
      </c>
      <c r="E299" s="34"/>
      <c r="F299" s="34"/>
      <c r="G299" s="35"/>
      <c r="H299" s="23" t="str">
        <f aca="false">IF(AND(B299="Reserva",ISNUMBER(E299),E299&gt;=0,ISNUMBER(F299),F299&gt;=0,ISNUMBER(G299)),MAX(0,E299-F299)/MAX(1,(YEAR(G299)-YEAR(Resumen!$E$4))*12+MONTH(G299)-MONTH(Resumen!$E$4)),"n.a.")</f>
        <v>n.a.</v>
      </c>
      <c r="I299" s="23" t="n">
        <f aca="false">IF(D299="Correcto",IF(ISNUMBER(C299),C299,H299),0)</f>
        <v>0</v>
      </c>
      <c r="J299" s="34"/>
      <c r="K299" s="23" t="n">
        <f aca="false">IF(D299="Correcto",I299-N(J299),0)</f>
        <v>0</v>
      </c>
      <c r="L299" s="1" t="n">
        <f aca="false">IF(COUNTA(A299:C299,E299:G299,J299)&gt;0,ROW(),0)</f>
        <v>0</v>
      </c>
    </row>
    <row r="300" customFormat="false" ht="30" hidden="false" customHeight="true" outlineLevel="0" collapsed="false">
      <c r="A300" s="32"/>
      <c r="B300" s="32"/>
      <c r="C300" s="33"/>
      <c r="D300" s="10" t="str">
        <f aca="false">IF(COUNTA(A300:C300,E300:G300,J300)=0,"",IF(OR(A300="",AND(B300&lt;&gt;"Gasto",B300&lt;&gt;"Reserva",B300&lt;&gt;"Ahorro"),AND(NOT(ISNUMBER(C300)),NOT(AND(C300="",ISNUMBER(H300)))),AND(ISNUMBER(C300),C300&lt;0),AND(J300&lt;&gt;"",OR(NOT(ISNUMBER(J300)),J300&lt;0))),"REVISAR datos","Correcto"))</f>
        <v/>
      </c>
      <c r="E300" s="34"/>
      <c r="F300" s="34"/>
      <c r="G300" s="35"/>
      <c r="H300" s="23" t="str">
        <f aca="false">IF(AND(B300="Reserva",ISNUMBER(E300),E300&gt;=0,ISNUMBER(F300),F300&gt;=0,ISNUMBER(G300)),MAX(0,E300-F300)/MAX(1,(YEAR(G300)-YEAR(Resumen!$E$4))*12+MONTH(G300)-MONTH(Resumen!$E$4)),"n.a.")</f>
        <v>n.a.</v>
      </c>
      <c r="I300" s="23" t="n">
        <f aca="false">IF(D300="Correcto",IF(ISNUMBER(C300),C300,H300),0)</f>
        <v>0</v>
      </c>
      <c r="J300" s="34"/>
      <c r="K300" s="23" t="n">
        <f aca="false">IF(D300="Correcto",I300-N(J300),0)</f>
        <v>0</v>
      </c>
      <c r="L300" s="1" t="n">
        <f aca="false">IF(COUNTA(A300:C300,E300:G300,J300)&gt;0,ROW(),0)</f>
        <v>0</v>
      </c>
    </row>
    <row r="301" customFormat="false" ht="30" hidden="false" customHeight="true" outlineLevel="0" collapsed="false">
      <c r="A301" s="32"/>
      <c r="B301" s="32"/>
      <c r="C301" s="33"/>
      <c r="D301" s="10" t="str">
        <f aca="false">IF(COUNTA(A301:C301,E301:G301,J301)=0,"",IF(OR(A301="",AND(B301&lt;&gt;"Gasto",B301&lt;&gt;"Reserva",B301&lt;&gt;"Ahorro"),AND(NOT(ISNUMBER(C301)),NOT(AND(C301="",ISNUMBER(H301)))),AND(ISNUMBER(C301),C301&lt;0),AND(J301&lt;&gt;"",OR(NOT(ISNUMBER(J301)),J301&lt;0))),"REVISAR datos","Correcto"))</f>
        <v/>
      </c>
      <c r="E301" s="34"/>
      <c r="F301" s="34"/>
      <c r="G301" s="35"/>
      <c r="H301" s="23" t="str">
        <f aca="false">IF(AND(B301="Reserva",ISNUMBER(E301),E301&gt;=0,ISNUMBER(F301),F301&gt;=0,ISNUMBER(G301)),MAX(0,E301-F301)/MAX(1,(YEAR(G301)-YEAR(Resumen!$E$4))*12+MONTH(G301)-MONTH(Resumen!$E$4)),"n.a.")</f>
        <v>n.a.</v>
      </c>
      <c r="I301" s="23" t="n">
        <f aca="false">IF(D301="Correcto",IF(ISNUMBER(C301),C301,H301),0)</f>
        <v>0</v>
      </c>
      <c r="J301" s="34"/>
      <c r="K301" s="23" t="n">
        <f aca="false">IF(D301="Correcto",I301-N(J301),0)</f>
        <v>0</v>
      </c>
      <c r="L301" s="1" t="n">
        <f aca="false">IF(COUNTA(A301:C301,E301:G301,J301)&gt;0,ROW(),0)</f>
        <v>0</v>
      </c>
    </row>
    <row r="302" customFormat="false" ht="30" hidden="false" customHeight="true" outlineLevel="0" collapsed="false">
      <c r="A302" s="32"/>
      <c r="B302" s="32"/>
      <c r="C302" s="33"/>
      <c r="D302" s="10" t="str">
        <f aca="false">IF(COUNTA(A302:C302,E302:G302,J302)=0,"",IF(OR(A302="",AND(B302&lt;&gt;"Gasto",B302&lt;&gt;"Reserva",B302&lt;&gt;"Ahorro"),AND(NOT(ISNUMBER(C302)),NOT(AND(C302="",ISNUMBER(H302)))),AND(ISNUMBER(C302),C302&lt;0),AND(J302&lt;&gt;"",OR(NOT(ISNUMBER(J302)),J302&lt;0))),"REVISAR datos","Correcto"))</f>
        <v/>
      </c>
      <c r="E302" s="34"/>
      <c r="F302" s="34"/>
      <c r="G302" s="35"/>
      <c r="H302" s="23" t="str">
        <f aca="false">IF(AND(B302="Reserva",ISNUMBER(E302),E302&gt;=0,ISNUMBER(F302),F302&gt;=0,ISNUMBER(G302)),MAX(0,E302-F302)/MAX(1,(YEAR(G302)-YEAR(Resumen!$E$4))*12+MONTH(G302)-MONTH(Resumen!$E$4)),"n.a.")</f>
        <v>n.a.</v>
      </c>
      <c r="I302" s="23" t="n">
        <f aca="false">IF(D302="Correcto",IF(ISNUMBER(C302),C302,H302),0)</f>
        <v>0</v>
      </c>
      <c r="J302" s="34"/>
      <c r="K302" s="23" t="n">
        <f aca="false">IF(D302="Correcto",I302-N(J302),0)</f>
        <v>0</v>
      </c>
      <c r="L302" s="1" t="n">
        <f aca="false">IF(COUNTA(A302:C302,E302:G302,J302)&gt;0,ROW(),0)</f>
        <v>0</v>
      </c>
    </row>
    <row r="303" customFormat="false" ht="30" hidden="false" customHeight="true" outlineLevel="0" collapsed="false">
      <c r="A303" s="32"/>
      <c r="B303" s="32"/>
      <c r="C303" s="33"/>
      <c r="D303" s="10" t="str">
        <f aca="false">IF(COUNTA(A303:C303,E303:G303,J303)=0,"",IF(OR(A303="",AND(B303&lt;&gt;"Gasto",B303&lt;&gt;"Reserva",B303&lt;&gt;"Ahorro"),AND(NOT(ISNUMBER(C303)),NOT(AND(C303="",ISNUMBER(H303)))),AND(ISNUMBER(C303),C303&lt;0),AND(J303&lt;&gt;"",OR(NOT(ISNUMBER(J303)),J303&lt;0))),"REVISAR datos","Correcto"))</f>
        <v/>
      </c>
      <c r="E303" s="34"/>
      <c r="F303" s="34"/>
      <c r="G303" s="35"/>
      <c r="H303" s="23" t="str">
        <f aca="false">IF(AND(B303="Reserva",ISNUMBER(E303),E303&gt;=0,ISNUMBER(F303),F303&gt;=0,ISNUMBER(G303)),MAX(0,E303-F303)/MAX(1,(YEAR(G303)-YEAR(Resumen!$E$4))*12+MONTH(G303)-MONTH(Resumen!$E$4)),"n.a.")</f>
        <v>n.a.</v>
      </c>
      <c r="I303" s="23" t="n">
        <f aca="false">IF(D303="Correcto",IF(ISNUMBER(C303),C303,H303),0)</f>
        <v>0</v>
      </c>
      <c r="J303" s="34"/>
      <c r="K303" s="23" t="n">
        <f aca="false">IF(D303="Correcto",I303-N(J303),0)</f>
        <v>0</v>
      </c>
      <c r="L303" s="1" t="n">
        <f aca="false">IF(COUNTA(A303:C303,E303:G303,J303)&gt;0,ROW(),0)</f>
        <v>0</v>
      </c>
    </row>
    <row r="304" customFormat="false" ht="30" hidden="false" customHeight="true" outlineLevel="0" collapsed="false">
      <c r="A304" s="32"/>
      <c r="B304" s="32"/>
      <c r="C304" s="33"/>
      <c r="D304" s="10" t="str">
        <f aca="false">IF(COUNTA(A304:C304,E304:G304,J304)=0,"",IF(OR(A304="",AND(B304&lt;&gt;"Gasto",B304&lt;&gt;"Reserva",B304&lt;&gt;"Ahorro"),AND(NOT(ISNUMBER(C304)),NOT(AND(C304="",ISNUMBER(H304)))),AND(ISNUMBER(C304),C304&lt;0),AND(J304&lt;&gt;"",OR(NOT(ISNUMBER(J304)),J304&lt;0))),"REVISAR datos","Correcto"))</f>
        <v/>
      </c>
      <c r="E304" s="34"/>
      <c r="F304" s="34"/>
      <c r="G304" s="35"/>
      <c r="H304" s="23" t="str">
        <f aca="false">IF(AND(B304="Reserva",ISNUMBER(E304),E304&gt;=0,ISNUMBER(F304),F304&gt;=0,ISNUMBER(G304)),MAX(0,E304-F304)/MAX(1,(YEAR(G304)-YEAR(Resumen!$E$4))*12+MONTH(G304)-MONTH(Resumen!$E$4)),"n.a.")</f>
        <v>n.a.</v>
      </c>
      <c r="I304" s="23" t="n">
        <f aca="false">IF(D304="Correcto",IF(ISNUMBER(C304),C304,H304),0)</f>
        <v>0</v>
      </c>
      <c r="J304" s="34"/>
      <c r="K304" s="23" t="n">
        <f aca="false">IF(D304="Correcto",I304-N(J304),0)</f>
        <v>0</v>
      </c>
      <c r="L304" s="1" t="n">
        <f aca="false">IF(COUNTA(A304:C304,E304:G304,J304)&gt;0,ROW(),0)</f>
        <v>0</v>
      </c>
    </row>
    <row r="305" customFormat="false" ht="30" hidden="false" customHeight="true" outlineLevel="0" collapsed="false">
      <c r="A305" s="32"/>
      <c r="B305" s="32"/>
      <c r="C305" s="33"/>
      <c r="D305" s="10" t="str">
        <f aca="false">IF(COUNTA(A305:C305,E305:G305,J305)=0,"",IF(OR(A305="",AND(B305&lt;&gt;"Gasto",B305&lt;&gt;"Reserva",B305&lt;&gt;"Ahorro"),AND(NOT(ISNUMBER(C305)),NOT(AND(C305="",ISNUMBER(H305)))),AND(ISNUMBER(C305),C305&lt;0),AND(J305&lt;&gt;"",OR(NOT(ISNUMBER(J305)),J305&lt;0))),"REVISAR datos","Correcto"))</f>
        <v/>
      </c>
      <c r="E305" s="34"/>
      <c r="F305" s="34"/>
      <c r="G305" s="35"/>
      <c r="H305" s="23" t="str">
        <f aca="false">IF(AND(B305="Reserva",ISNUMBER(E305),E305&gt;=0,ISNUMBER(F305),F305&gt;=0,ISNUMBER(G305)),MAX(0,E305-F305)/MAX(1,(YEAR(G305)-YEAR(Resumen!$E$4))*12+MONTH(G305)-MONTH(Resumen!$E$4)),"n.a.")</f>
        <v>n.a.</v>
      </c>
      <c r="I305" s="23" t="n">
        <f aca="false">IF(D305="Correcto",IF(ISNUMBER(C305),C305,H305),0)</f>
        <v>0</v>
      </c>
      <c r="J305" s="34"/>
      <c r="K305" s="23" t="n">
        <f aca="false">IF(D305="Correcto",I305-N(J305),0)</f>
        <v>0</v>
      </c>
      <c r="L305" s="1" t="n">
        <f aca="false">IF(COUNTA(A305:C305,E305:G305,J305)&gt;0,ROW(),0)</f>
        <v>0</v>
      </c>
    </row>
    <row r="306" customFormat="false" ht="30" hidden="false" customHeight="true" outlineLevel="0" collapsed="false">
      <c r="A306" s="32"/>
      <c r="B306" s="32"/>
      <c r="C306" s="33"/>
      <c r="D306" s="10" t="str">
        <f aca="false">IF(COUNTA(A306:C306,E306:G306,J306)=0,"",IF(OR(A306="",AND(B306&lt;&gt;"Gasto",B306&lt;&gt;"Reserva",B306&lt;&gt;"Ahorro"),AND(NOT(ISNUMBER(C306)),NOT(AND(C306="",ISNUMBER(H306)))),AND(ISNUMBER(C306),C306&lt;0),AND(J306&lt;&gt;"",OR(NOT(ISNUMBER(J306)),J306&lt;0))),"REVISAR datos","Correcto"))</f>
        <v/>
      </c>
      <c r="E306" s="34"/>
      <c r="F306" s="34"/>
      <c r="G306" s="35"/>
      <c r="H306" s="23" t="str">
        <f aca="false">IF(AND(B306="Reserva",ISNUMBER(E306),E306&gt;=0,ISNUMBER(F306),F306&gt;=0,ISNUMBER(G306)),MAX(0,E306-F306)/MAX(1,(YEAR(G306)-YEAR(Resumen!$E$4))*12+MONTH(G306)-MONTH(Resumen!$E$4)),"n.a.")</f>
        <v>n.a.</v>
      </c>
      <c r="I306" s="23" t="n">
        <f aca="false">IF(D306="Correcto",IF(ISNUMBER(C306),C306,H306),0)</f>
        <v>0</v>
      </c>
      <c r="J306" s="34"/>
      <c r="K306" s="23" t="n">
        <f aca="false">IF(D306="Correcto",I306-N(J306),0)</f>
        <v>0</v>
      </c>
      <c r="L306" s="1" t="n">
        <f aca="false">IF(COUNTA(A306:C306,E306:G306,J306)&gt;0,ROW(),0)</f>
        <v>0</v>
      </c>
    </row>
    <row r="307" customFormat="false" ht="30" hidden="false" customHeight="true" outlineLevel="0" collapsed="false">
      <c r="A307" s="32"/>
      <c r="B307" s="32"/>
      <c r="C307" s="33"/>
      <c r="D307" s="10" t="str">
        <f aca="false">IF(COUNTA(A307:C307,E307:G307,J307)=0,"",IF(OR(A307="",AND(B307&lt;&gt;"Gasto",B307&lt;&gt;"Reserva",B307&lt;&gt;"Ahorro"),AND(NOT(ISNUMBER(C307)),NOT(AND(C307="",ISNUMBER(H307)))),AND(ISNUMBER(C307),C307&lt;0),AND(J307&lt;&gt;"",OR(NOT(ISNUMBER(J307)),J307&lt;0))),"REVISAR datos","Correcto"))</f>
        <v/>
      </c>
      <c r="E307" s="34"/>
      <c r="F307" s="34"/>
      <c r="G307" s="35"/>
      <c r="H307" s="23" t="str">
        <f aca="false">IF(AND(B307="Reserva",ISNUMBER(E307),E307&gt;=0,ISNUMBER(F307),F307&gt;=0,ISNUMBER(G307)),MAX(0,E307-F307)/MAX(1,(YEAR(G307)-YEAR(Resumen!$E$4))*12+MONTH(G307)-MONTH(Resumen!$E$4)),"n.a.")</f>
        <v>n.a.</v>
      </c>
      <c r="I307" s="23" t="n">
        <f aca="false">IF(D307="Correcto",IF(ISNUMBER(C307),C307,H307),0)</f>
        <v>0</v>
      </c>
      <c r="J307" s="34"/>
      <c r="K307" s="23" t="n">
        <f aca="false">IF(D307="Correcto",I307-N(J307),0)</f>
        <v>0</v>
      </c>
      <c r="L307" s="1" t="n">
        <f aca="false">IF(COUNTA(A307:C307,E307:G307,J307)&gt;0,ROW(),0)</f>
        <v>0</v>
      </c>
    </row>
    <row r="308" customFormat="false" ht="30" hidden="false" customHeight="true" outlineLevel="0" collapsed="false">
      <c r="A308" s="32"/>
      <c r="B308" s="32"/>
      <c r="C308" s="33"/>
      <c r="D308" s="10" t="str">
        <f aca="false">IF(COUNTA(A308:C308,E308:G308,J308)=0,"",IF(OR(A308="",AND(B308&lt;&gt;"Gasto",B308&lt;&gt;"Reserva",B308&lt;&gt;"Ahorro"),AND(NOT(ISNUMBER(C308)),NOT(AND(C308="",ISNUMBER(H308)))),AND(ISNUMBER(C308),C308&lt;0),AND(J308&lt;&gt;"",OR(NOT(ISNUMBER(J308)),J308&lt;0))),"REVISAR datos","Correcto"))</f>
        <v/>
      </c>
      <c r="E308" s="34"/>
      <c r="F308" s="34"/>
      <c r="G308" s="35"/>
      <c r="H308" s="23" t="str">
        <f aca="false">IF(AND(B308="Reserva",ISNUMBER(E308),E308&gt;=0,ISNUMBER(F308),F308&gt;=0,ISNUMBER(G308)),MAX(0,E308-F308)/MAX(1,(YEAR(G308)-YEAR(Resumen!$E$4))*12+MONTH(G308)-MONTH(Resumen!$E$4)),"n.a.")</f>
        <v>n.a.</v>
      </c>
      <c r="I308" s="23" t="n">
        <f aca="false">IF(D308="Correcto",IF(ISNUMBER(C308),C308,H308),0)</f>
        <v>0</v>
      </c>
      <c r="J308" s="34"/>
      <c r="K308" s="23" t="n">
        <f aca="false">IF(D308="Correcto",I308-N(J308),0)</f>
        <v>0</v>
      </c>
      <c r="L308" s="1" t="n">
        <f aca="false">IF(COUNTA(A308:C308,E308:G308,J308)&gt;0,ROW(),0)</f>
        <v>0</v>
      </c>
    </row>
    <row r="309" customFormat="false" ht="30" hidden="false" customHeight="true" outlineLevel="0" collapsed="false">
      <c r="A309" s="32"/>
      <c r="B309" s="32"/>
      <c r="C309" s="33"/>
      <c r="D309" s="10" t="str">
        <f aca="false">IF(COUNTA(A309:C309,E309:G309,J309)=0,"",IF(OR(A309="",AND(B309&lt;&gt;"Gasto",B309&lt;&gt;"Reserva",B309&lt;&gt;"Ahorro"),AND(NOT(ISNUMBER(C309)),NOT(AND(C309="",ISNUMBER(H309)))),AND(ISNUMBER(C309),C309&lt;0),AND(J309&lt;&gt;"",OR(NOT(ISNUMBER(J309)),J309&lt;0))),"REVISAR datos","Correcto"))</f>
        <v/>
      </c>
      <c r="E309" s="34"/>
      <c r="F309" s="34"/>
      <c r="G309" s="35"/>
      <c r="H309" s="23" t="str">
        <f aca="false">IF(AND(B309="Reserva",ISNUMBER(E309),E309&gt;=0,ISNUMBER(F309),F309&gt;=0,ISNUMBER(G309)),MAX(0,E309-F309)/MAX(1,(YEAR(G309)-YEAR(Resumen!$E$4))*12+MONTH(G309)-MONTH(Resumen!$E$4)),"n.a.")</f>
        <v>n.a.</v>
      </c>
      <c r="I309" s="23" t="n">
        <f aca="false">IF(D309="Correcto",IF(ISNUMBER(C309),C309,H309),0)</f>
        <v>0</v>
      </c>
      <c r="J309" s="34"/>
      <c r="K309" s="23" t="n">
        <f aca="false">IF(D309="Correcto",I309-N(J309),0)</f>
        <v>0</v>
      </c>
      <c r="L309" s="1" t="n">
        <f aca="false">IF(COUNTA(A309:C309,E309:G309,J309)&gt;0,ROW(),0)</f>
        <v>0</v>
      </c>
    </row>
    <row r="310" customFormat="false" ht="30" hidden="false" customHeight="true" outlineLevel="0" collapsed="false">
      <c r="A310" s="32"/>
      <c r="B310" s="32"/>
      <c r="C310" s="33"/>
      <c r="D310" s="10" t="str">
        <f aca="false">IF(COUNTA(A310:C310,E310:G310,J310)=0,"",IF(OR(A310="",AND(B310&lt;&gt;"Gasto",B310&lt;&gt;"Reserva",B310&lt;&gt;"Ahorro"),AND(NOT(ISNUMBER(C310)),NOT(AND(C310="",ISNUMBER(H310)))),AND(ISNUMBER(C310),C310&lt;0),AND(J310&lt;&gt;"",OR(NOT(ISNUMBER(J310)),J310&lt;0))),"REVISAR datos","Correcto"))</f>
        <v/>
      </c>
      <c r="E310" s="34"/>
      <c r="F310" s="34"/>
      <c r="G310" s="35"/>
      <c r="H310" s="23" t="str">
        <f aca="false">IF(AND(B310="Reserva",ISNUMBER(E310),E310&gt;=0,ISNUMBER(F310),F310&gt;=0,ISNUMBER(G310)),MAX(0,E310-F310)/MAX(1,(YEAR(G310)-YEAR(Resumen!$E$4))*12+MONTH(G310)-MONTH(Resumen!$E$4)),"n.a.")</f>
        <v>n.a.</v>
      </c>
      <c r="I310" s="23" t="n">
        <f aca="false">IF(D310="Correcto",IF(ISNUMBER(C310),C310,H310),0)</f>
        <v>0</v>
      </c>
      <c r="J310" s="34"/>
      <c r="K310" s="23" t="n">
        <f aca="false">IF(D310="Correcto",I310-N(J310),0)</f>
        <v>0</v>
      </c>
      <c r="L310" s="1" t="n">
        <f aca="false">IF(COUNTA(A310:C310,E310:G310,J310)&gt;0,ROW(),0)</f>
        <v>0</v>
      </c>
    </row>
    <row r="311" customFormat="false" ht="30" hidden="false" customHeight="true" outlineLevel="0" collapsed="false">
      <c r="A311" s="32"/>
      <c r="B311" s="32"/>
      <c r="C311" s="33"/>
      <c r="D311" s="10" t="str">
        <f aca="false">IF(COUNTA(A311:C311,E311:G311,J311)=0,"",IF(OR(A311="",AND(B311&lt;&gt;"Gasto",B311&lt;&gt;"Reserva",B311&lt;&gt;"Ahorro"),AND(NOT(ISNUMBER(C311)),NOT(AND(C311="",ISNUMBER(H311)))),AND(ISNUMBER(C311),C311&lt;0),AND(J311&lt;&gt;"",OR(NOT(ISNUMBER(J311)),J311&lt;0))),"REVISAR datos","Correcto"))</f>
        <v/>
      </c>
      <c r="E311" s="34"/>
      <c r="F311" s="34"/>
      <c r="G311" s="35"/>
      <c r="H311" s="23" t="str">
        <f aca="false">IF(AND(B311="Reserva",ISNUMBER(E311),E311&gt;=0,ISNUMBER(F311),F311&gt;=0,ISNUMBER(G311)),MAX(0,E311-F311)/MAX(1,(YEAR(G311)-YEAR(Resumen!$E$4))*12+MONTH(G311)-MONTH(Resumen!$E$4)),"n.a.")</f>
        <v>n.a.</v>
      </c>
      <c r="I311" s="23" t="n">
        <f aca="false">IF(D311="Correcto",IF(ISNUMBER(C311),C311,H311),0)</f>
        <v>0</v>
      </c>
      <c r="J311" s="34"/>
      <c r="K311" s="23" t="n">
        <f aca="false">IF(D311="Correcto",I311-N(J311),0)</f>
        <v>0</v>
      </c>
      <c r="L311" s="1" t="n">
        <f aca="false">IF(COUNTA(A311:C311,E311:G311,J311)&gt;0,ROW(),0)</f>
        <v>0</v>
      </c>
    </row>
    <row r="312" customFormat="false" ht="30" hidden="false" customHeight="true" outlineLevel="0" collapsed="false">
      <c r="A312" s="32"/>
      <c r="B312" s="32"/>
      <c r="C312" s="33"/>
      <c r="D312" s="10" t="str">
        <f aca="false">IF(COUNTA(A312:C312,E312:G312,J312)=0,"",IF(OR(A312="",AND(B312&lt;&gt;"Gasto",B312&lt;&gt;"Reserva",B312&lt;&gt;"Ahorro"),AND(NOT(ISNUMBER(C312)),NOT(AND(C312="",ISNUMBER(H312)))),AND(ISNUMBER(C312),C312&lt;0),AND(J312&lt;&gt;"",OR(NOT(ISNUMBER(J312)),J312&lt;0))),"REVISAR datos","Correcto"))</f>
        <v/>
      </c>
      <c r="E312" s="34"/>
      <c r="F312" s="34"/>
      <c r="G312" s="35"/>
      <c r="H312" s="23" t="str">
        <f aca="false">IF(AND(B312="Reserva",ISNUMBER(E312),E312&gt;=0,ISNUMBER(F312),F312&gt;=0,ISNUMBER(G312)),MAX(0,E312-F312)/MAX(1,(YEAR(G312)-YEAR(Resumen!$E$4))*12+MONTH(G312)-MONTH(Resumen!$E$4)),"n.a.")</f>
        <v>n.a.</v>
      </c>
      <c r="I312" s="23" t="n">
        <f aca="false">IF(D312="Correcto",IF(ISNUMBER(C312),C312,H312),0)</f>
        <v>0</v>
      </c>
      <c r="J312" s="34"/>
      <c r="K312" s="23" t="n">
        <f aca="false">IF(D312="Correcto",I312-N(J312),0)</f>
        <v>0</v>
      </c>
      <c r="L312" s="1" t="n">
        <f aca="false">IF(COUNTA(A312:C312,E312:G312,J312)&gt;0,ROW(),0)</f>
        <v>0</v>
      </c>
    </row>
    <row r="313" customFormat="false" ht="30" hidden="false" customHeight="true" outlineLevel="0" collapsed="false">
      <c r="A313" s="32"/>
      <c r="B313" s="32"/>
      <c r="C313" s="33"/>
      <c r="D313" s="10" t="str">
        <f aca="false">IF(COUNTA(A313:C313,E313:G313,J313)=0,"",IF(OR(A313="",AND(B313&lt;&gt;"Gasto",B313&lt;&gt;"Reserva",B313&lt;&gt;"Ahorro"),AND(NOT(ISNUMBER(C313)),NOT(AND(C313="",ISNUMBER(H313)))),AND(ISNUMBER(C313),C313&lt;0),AND(J313&lt;&gt;"",OR(NOT(ISNUMBER(J313)),J313&lt;0))),"REVISAR datos","Correcto"))</f>
        <v/>
      </c>
      <c r="E313" s="34"/>
      <c r="F313" s="34"/>
      <c r="G313" s="35"/>
      <c r="H313" s="23" t="str">
        <f aca="false">IF(AND(B313="Reserva",ISNUMBER(E313),E313&gt;=0,ISNUMBER(F313),F313&gt;=0,ISNUMBER(G313)),MAX(0,E313-F313)/MAX(1,(YEAR(G313)-YEAR(Resumen!$E$4))*12+MONTH(G313)-MONTH(Resumen!$E$4)),"n.a.")</f>
        <v>n.a.</v>
      </c>
      <c r="I313" s="23" t="n">
        <f aca="false">IF(D313="Correcto",IF(ISNUMBER(C313),C313,H313),0)</f>
        <v>0</v>
      </c>
      <c r="J313" s="34"/>
      <c r="K313" s="23" t="n">
        <f aca="false">IF(D313="Correcto",I313-N(J313),0)</f>
        <v>0</v>
      </c>
      <c r="L313" s="1" t="n">
        <f aca="false">IF(COUNTA(A313:C313,E313:G313,J313)&gt;0,ROW(),0)</f>
        <v>0</v>
      </c>
    </row>
    <row r="314" customFormat="false" ht="30" hidden="false" customHeight="true" outlineLevel="0" collapsed="false">
      <c r="A314" s="32"/>
      <c r="B314" s="32"/>
      <c r="C314" s="33"/>
      <c r="D314" s="10" t="str">
        <f aca="false">IF(COUNTA(A314:C314,E314:G314,J314)=0,"",IF(OR(A314="",AND(B314&lt;&gt;"Gasto",B314&lt;&gt;"Reserva",B314&lt;&gt;"Ahorro"),AND(NOT(ISNUMBER(C314)),NOT(AND(C314="",ISNUMBER(H314)))),AND(ISNUMBER(C314),C314&lt;0),AND(J314&lt;&gt;"",OR(NOT(ISNUMBER(J314)),J314&lt;0))),"REVISAR datos","Correcto"))</f>
        <v/>
      </c>
      <c r="E314" s="34"/>
      <c r="F314" s="34"/>
      <c r="G314" s="35"/>
      <c r="H314" s="23" t="str">
        <f aca="false">IF(AND(B314="Reserva",ISNUMBER(E314),E314&gt;=0,ISNUMBER(F314),F314&gt;=0,ISNUMBER(G314)),MAX(0,E314-F314)/MAX(1,(YEAR(G314)-YEAR(Resumen!$E$4))*12+MONTH(G314)-MONTH(Resumen!$E$4)),"n.a.")</f>
        <v>n.a.</v>
      </c>
      <c r="I314" s="23" t="n">
        <f aca="false">IF(D314="Correcto",IF(ISNUMBER(C314),C314,H314),0)</f>
        <v>0</v>
      </c>
      <c r="J314" s="34"/>
      <c r="K314" s="23" t="n">
        <f aca="false">IF(D314="Correcto",I314-N(J314),0)</f>
        <v>0</v>
      </c>
      <c r="L314" s="1" t="n">
        <f aca="false">IF(COUNTA(A314:C314,E314:G314,J314)&gt;0,ROW(),0)</f>
        <v>0</v>
      </c>
    </row>
    <row r="315" customFormat="false" ht="30" hidden="false" customHeight="true" outlineLevel="0" collapsed="false">
      <c r="A315" s="32"/>
      <c r="B315" s="32"/>
      <c r="C315" s="33"/>
      <c r="D315" s="10" t="str">
        <f aca="false">IF(COUNTA(A315:C315,E315:G315,J315)=0,"",IF(OR(A315="",AND(B315&lt;&gt;"Gasto",B315&lt;&gt;"Reserva",B315&lt;&gt;"Ahorro"),AND(NOT(ISNUMBER(C315)),NOT(AND(C315="",ISNUMBER(H315)))),AND(ISNUMBER(C315),C315&lt;0),AND(J315&lt;&gt;"",OR(NOT(ISNUMBER(J315)),J315&lt;0))),"REVISAR datos","Correcto"))</f>
        <v/>
      </c>
      <c r="E315" s="34"/>
      <c r="F315" s="34"/>
      <c r="G315" s="35"/>
      <c r="H315" s="23" t="str">
        <f aca="false">IF(AND(B315="Reserva",ISNUMBER(E315),E315&gt;=0,ISNUMBER(F315),F315&gt;=0,ISNUMBER(G315)),MAX(0,E315-F315)/MAX(1,(YEAR(G315)-YEAR(Resumen!$E$4))*12+MONTH(G315)-MONTH(Resumen!$E$4)),"n.a.")</f>
        <v>n.a.</v>
      </c>
      <c r="I315" s="23" t="n">
        <f aca="false">IF(D315="Correcto",IF(ISNUMBER(C315),C315,H315),0)</f>
        <v>0</v>
      </c>
      <c r="J315" s="34"/>
      <c r="K315" s="23" t="n">
        <f aca="false">IF(D315="Correcto",I315-N(J315),0)</f>
        <v>0</v>
      </c>
      <c r="L315" s="1" t="n">
        <f aca="false">IF(COUNTA(A315:C315,E315:G315,J315)&gt;0,ROW(),0)</f>
        <v>0</v>
      </c>
    </row>
    <row r="316" customFormat="false" ht="30" hidden="false" customHeight="true" outlineLevel="0" collapsed="false">
      <c r="A316" s="32"/>
      <c r="B316" s="32"/>
      <c r="C316" s="33"/>
      <c r="D316" s="10" t="str">
        <f aca="false">IF(COUNTA(A316:C316,E316:G316,J316)=0,"",IF(OR(A316="",AND(B316&lt;&gt;"Gasto",B316&lt;&gt;"Reserva",B316&lt;&gt;"Ahorro"),AND(NOT(ISNUMBER(C316)),NOT(AND(C316="",ISNUMBER(H316)))),AND(ISNUMBER(C316),C316&lt;0),AND(J316&lt;&gt;"",OR(NOT(ISNUMBER(J316)),J316&lt;0))),"REVISAR datos","Correcto"))</f>
        <v/>
      </c>
      <c r="E316" s="34"/>
      <c r="F316" s="34"/>
      <c r="G316" s="35"/>
      <c r="H316" s="23" t="str">
        <f aca="false">IF(AND(B316="Reserva",ISNUMBER(E316),E316&gt;=0,ISNUMBER(F316),F316&gt;=0,ISNUMBER(G316)),MAX(0,E316-F316)/MAX(1,(YEAR(G316)-YEAR(Resumen!$E$4))*12+MONTH(G316)-MONTH(Resumen!$E$4)),"n.a.")</f>
        <v>n.a.</v>
      </c>
      <c r="I316" s="23" t="n">
        <f aca="false">IF(D316="Correcto",IF(ISNUMBER(C316),C316,H316),0)</f>
        <v>0</v>
      </c>
      <c r="J316" s="34"/>
      <c r="K316" s="23" t="n">
        <f aca="false">IF(D316="Correcto",I316-N(J316),0)</f>
        <v>0</v>
      </c>
      <c r="L316" s="1" t="n">
        <f aca="false">IF(COUNTA(A316:C316,E316:G316,J316)&gt;0,ROW(),0)</f>
        <v>0</v>
      </c>
    </row>
    <row r="317" customFormat="false" ht="30" hidden="false" customHeight="true" outlineLevel="0" collapsed="false">
      <c r="A317" s="32"/>
      <c r="B317" s="32"/>
      <c r="C317" s="33"/>
      <c r="D317" s="10" t="str">
        <f aca="false">IF(COUNTA(A317:C317,E317:G317,J317)=0,"",IF(OR(A317="",AND(B317&lt;&gt;"Gasto",B317&lt;&gt;"Reserva",B317&lt;&gt;"Ahorro"),AND(NOT(ISNUMBER(C317)),NOT(AND(C317="",ISNUMBER(H317)))),AND(ISNUMBER(C317),C317&lt;0),AND(J317&lt;&gt;"",OR(NOT(ISNUMBER(J317)),J317&lt;0))),"REVISAR datos","Correcto"))</f>
        <v/>
      </c>
      <c r="E317" s="34"/>
      <c r="F317" s="34"/>
      <c r="G317" s="35"/>
      <c r="H317" s="23" t="str">
        <f aca="false">IF(AND(B317="Reserva",ISNUMBER(E317),E317&gt;=0,ISNUMBER(F317),F317&gt;=0,ISNUMBER(G317)),MAX(0,E317-F317)/MAX(1,(YEAR(G317)-YEAR(Resumen!$E$4))*12+MONTH(G317)-MONTH(Resumen!$E$4)),"n.a.")</f>
        <v>n.a.</v>
      </c>
      <c r="I317" s="23" t="n">
        <f aca="false">IF(D317="Correcto",IF(ISNUMBER(C317),C317,H317),0)</f>
        <v>0</v>
      </c>
      <c r="J317" s="34"/>
      <c r="K317" s="23" t="n">
        <f aca="false">IF(D317="Correcto",I317-N(J317),0)</f>
        <v>0</v>
      </c>
      <c r="L317" s="1" t="n">
        <f aca="false">IF(COUNTA(A317:C317,E317:G317,J317)&gt;0,ROW(),0)</f>
        <v>0</v>
      </c>
    </row>
    <row r="318" customFormat="false" ht="30" hidden="false" customHeight="true" outlineLevel="0" collapsed="false">
      <c r="A318" s="32"/>
      <c r="B318" s="32"/>
      <c r="C318" s="33"/>
      <c r="D318" s="10" t="str">
        <f aca="false">IF(COUNTA(A318:C318,E318:G318,J318)=0,"",IF(OR(A318="",AND(B318&lt;&gt;"Gasto",B318&lt;&gt;"Reserva",B318&lt;&gt;"Ahorro"),AND(NOT(ISNUMBER(C318)),NOT(AND(C318="",ISNUMBER(H318)))),AND(ISNUMBER(C318),C318&lt;0),AND(J318&lt;&gt;"",OR(NOT(ISNUMBER(J318)),J318&lt;0))),"REVISAR datos","Correcto"))</f>
        <v/>
      </c>
      <c r="E318" s="34"/>
      <c r="F318" s="34"/>
      <c r="G318" s="35"/>
      <c r="H318" s="23" t="str">
        <f aca="false">IF(AND(B318="Reserva",ISNUMBER(E318),E318&gt;=0,ISNUMBER(F318),F318&gt;=0,ISNUMBER(G318)),MAX(0,E318-F318)/MAX(1,(YEAR(G318)-YEAR(Resumen!$E$4))*12+MONTH(G318)-MONTH(Resumen!$E$4)),"n.a.")</f>
        <v>n.a.</v>
      </c>
      <c r="I318" s="23" t="n">
        <f aca="false">IF(D318="Correcto",IF(ISNUMBER(C318),C318,H318),0)</f>
        <v>0</v>
      </c>
      <c r="J318" s="34"/>
      <c r="K318" s="23" t="n">
        <f aca="false">IF(D318="Correcto",I318-N(J318),0)</f>
        <v>0</v>
      </c>
      <c r="L318" s="1" t="n">
        <f aca="false">IF(COUNTA(A318:C318,E318:G318,J318)&gt;0,ROW(),0)</f>
        <v>0</v>
      </c>
    </row>
    <row r="319" customFormat="false" ht="30" hidden="false" customHeight="true" outlineLevel="0" collapsed="false">
      <c r="A319" s="32"/>
      <c r="B319" s="32"/>
      <c r="C319" s="33"/>
      <c r="D319" s="10" t="str">
        <f aca="false">IF(COUNTA(A319:C319,E319:G319,J319)=0,"",IF(OR(A319="",AND(B319&lt;&gt;"Gasto",B319&lt;&gt;"Reserva",B319&lt;&gt;"Ahorro"),AND(NOT(ISNUMBER(C319)),NOT(AND(C319="",ISNUMBER(H319)))),AND(ISNUMBER(C319),C319&lt;0),AND(J319&lt;&gt;"",OR(NOT(ISNUMBER(J319)),J319&lt;0))),"REVISAR datos","Correcto"))</f>
        <v/>
      </c>
      <c r="E319" s="34"/>
      <c r="F319" s="34"/>
      <c r="G319" s="35"/>
      <c r="H319" s="23" t="str">
        <f aca="false">IF(AND(B319="Reserva",ISNUMBER(E319),E319&gt;=0,ISNUMBER(F319),F319&gt;=0,ISNUMBER(G319)),MAX(0,E319-F319)/MAX(1,(YEAR(G319)-YEAR(Resumen!$E$4))*12+MONTH(G319)-MONTH(Resumen!$E$4)),"n.a.")</f>
        <v>n.a.</v>
      </c>
      <c r="I319" s="23" t="n">
        <f aca="false">IF(D319="Correcto",IF(ISNUMBER(C319),C319,H319),0)</f>
        <v>0</v>
      </c>
      <c r="J319" s="34"/>
      <c r="K319" s="23" t="n">
        <f aca="false">IF(D319="Correcto",I319-N(J319),0)</f>
        <v>0</v>
      </c>
      <c r="L319" s="1" t="n">
        <f aca="false">IF(COUNTA(A319:C319,E319:G319,J319)&gt;0,ROW(),0)</f>
        <v>0</v>
      </c>
    </row>
    <row r="320" customFormat="false" ht="30" hidden="false" customHeight="true" outlineLevel="0" collapsed="false">
      <c r="A320" s="32"/>
      <c r="B320" s="32"/>
      <c r="C320" s="33"/>
      <c r="D320" s="10" t="str">
        <f aca="false">IF(COUNTA(A320:C320,E320:G320,J320)=0,"",IF(OR(A320="",AND(B320&lt;&gt;"Gasto",B320&lt;&gt;"Reserva",B320&lt;&gt;"Ahorro"),AND(NOT(ISNUMBER(C320)),NOT(AND(C320="",ISNUMBER(H320)))),AND(ISNUMBER(C320),C320&lt;0),AND(J320&lt;&gt;"",OR(NOT(ISNUMBER(J320)),J320&lt;0))),"REVISAR datos","Correcto"))</f>
        <v/>
      </c>
      <c r="E320" s="34"/>
      <c r="F320" s="34"/>
      <c r="G320" s="35"/>
      <c r="H320" s="23" t="str">
        <f aca="false">IF(AND(B320="Reserva",ISNUMBER(E320),E320&gt;=0,ISNUMBER(F320),F320&gt;=0,ISNUMBER(G320)),MAX(0,E320-F320)/MAX(1,(YEAR(G320)-YEAR(Resumen!$E$4))*12+MONTH(G320)-MONTH(Resumen!$E$4)),"n.a.")</f>
        <v>n.a.</v>
      </c>
      <c r="I320" s="23" t="n">
        <f aca="false">IF(D320="Correcto",IF(ISNUMBER(C320),C320,H320),0)</f>
        <v>0</v>
      </c>
      <c r="J320" s="34"/>
      <c r="K320" s="23" t="n">
        <f aca="false">IF(D320="Correcto",I320-N(J320),0)</f>
        <v>0</v>
      </c>
      <c r="L320" s="1" t="n">
        <f aca="false">IF(COUNTA(A320:C320,E320:G320,J320)&gt;0,ROW(),0)</f>
        <v>0</v>
      </c>
    </row>
    <row r="321" customFormat="false" ht="30" hidden="false" customHeight="true" outlineLevel="0" collapsed="false">
      <c r="A321" s="32"/>
      <c r="B321" s="32"/>
      <c r="C321" s="33"/>
      <c r="D321" s="10" t="str">
        <f aca="false">IF(COUNTA(A321:C321,E321:G321,J321)=0,"",IF(OR(A321="",AND(B321&lt;&gt;"Gasto",B321&lt;&gt;"Reserva",B321&lt;&gt;"Ahorro"),AND(NOT(ISNUMBER(C321)),NOT(AND(C321="",ISNUMBER(H321)))),AND(ISNUMBER(C321),C321&lt;0),AND(J321&lt;&gt;"",OR(NOT(ISNUMBER(J321)),J321&lt;0))),"REVISAR datos","Correcto"))</f>
        <v/>
      </c>
      <c r="E321" s="34"/>
      <c r="F321" s="34"/>
      <c r="G321" s="35"/>
      <c r="H321" s="23" t="str">
        <f aca="false">IF(AND(B321="Reserva",ISNUMBER(E321),E321&gt;=0,ISNUMBER(F321),F321&gt;=0,ISNUMBER(G321)),MAX(0,E321-F321)/MAX(1,(YEAR(G321)-YEAR(Resumen!$E$4))*12+MONTH(G321)-MONTH(Resumen!$E$4)),"n.a.")</f>
        <v>n.a.</v>
      </c>
      <c r="I321" s="23" t="n">
        <f aca="false">IF(D321="Correcto",IF(ISNUMBER(C321),C321,H321),0)</f>
        <v>0</v>
      </c>
      <c r="J321" s="34"/>
      <c r="K321" s="23" t="n">
        <f aca="false">IF(D321="Correcto",I321-N(J321),0)</f>
        <v>0</v>
      </c>
      <c r="L321" s="1" t="n">
        <f aca="false">IF(COUNTA(A321:C321,E321:G321,J321)&gt;0,ROW(),0)</f>
        <v>0</v>
      </c>
    </row>
    <row r="322" customFormat="false" ht="30" hidden="false" customHeight="true" outlineLevel="0" collapsed="false">
      <c r="A322" s="32"/>
      <c r="B322" s="32"/>
      <c r="C322" s="33"/>
      <c r="D322" s="10" t="str">
        <f aca="false">IF(COUNTA(A322:C322,E322:G322,J322)=0,"",IF(OR(A322="",AND(B322&lt;&gt;"Gasto",B322&lt;&gt;"Reserva",B322&lt;&gt;"Ahorro"),AND(NOT(ISNUMBER(C322)),NOT(AND(C322="",ISNUMBER(H322)))),AND(ISNUMBER(C322),C322&lt;0),AND(J322&lt;&gt;"",OR(NOT(ISNUMBER(J322)),J322&lt;0))),"REVISAR datos","Correcto"))</f>
        <v/>
      </c>
      <c r="E322" s="34"/>
      <c r="F322" s="34"/>
      <c r="G322" s="35"/>
      <c r="H322" s="23" t="str">
        <f aca="false">IF(AND(B322="Reserva",ISNUMBER(E322),E322&gt;=0,ISNUMBER(F322),F322&gt;=0,ISNUMBER(G322)),MAX(0,E322-F322)/MAX(1,(YEAR(G322)-YEAR(Resumen!$E$4))*12+MONTH(G322)-MONTH(Resumen!$E$4)),"n.a.")</f>
        <v>n.a.</v>
      </c>
      <c r="I322" s="23" t="n">
        <f aca="false">IF(D322="Correcto",IF(ISNUMBER(C322),C322,H322),0)</f>
        <v>0</v>
      </c>
      <c r="J322" s="34"/>
      <c r="K322" s="23" t="n">
        <f aca="false">IF(D322="Correcto",I322-N(J322),0)</f>
        <v>0</v>
      </c>
      <c r="L322" s="1" t="n">
        <f aca="false">IF(COUNTA(A322:C322,E322:G322,J322)&gt;0,ROW(),0)</f>
        <v>0</v>
      </c>
    </row>
    <row r="323" customFormat="false" ht="30" hidden="false" customHeight="true" outlineLevel="0" collapsed="false">
      <c r="A323" s="32"/>
      <c r="B323" s="32"/>
      <c r="C323" s="33"/>
      <c r="D323" s="10" t="str">
        <f aca="false">IF(COUNTA(A323:C323,E323:G323,J323)=0,"",IF(OR(A323="",AND(B323&lt;&gt;"Gasto",B323&lt;&gt;"Reserva",B323&lt;&gt;"Ahorro"),AND(NOT(ISNUMBER(C323)),NOT(AND(C323="",ISNUMBER(H323)))),AND(ISNUMBER(C323),C323&lt;0),AND(J323&lt;&gt;"",OR(NOT(ISNUMBER(J323)),J323&lt;0))),"REVISAR datos","Correcto"))</f>
        <v/>
      </c>
      <c r="E323" s="34"/>
      <c r="F323" s="34"/>
      <c r="G323" s="35"/>
      <c r="H323" s="23" t="str">
        <f aca="false">IF(AND(B323="Reserva",ISNUMBER(E323),E323&gt;=0,ISNUMBER(F323),F323&gt;=0,ISNUMBER(G323)),MAX(0,E323-F323)/MAX(1,(YEAR(G323)-YEAR(Resumen!$E$4))*12+MONTH(G323)-MONTH(Resumen!$E$4)),"n.a.")</f>
        <v>n.a.</v>
      </c>
      <c r="I323" s="23" t="n">
        <f aca="false">IF(D323="Correcto",IF(ISNUMBER(C323),C323,H323),0)</f>
        <v>0</v>
      </c>
      <c r="J323" s="34"/>
      <c r="K323" s="23" t="n">
        <f aca="false">IF(D323="Correcto",I323-N(J323),0)</f>
        <v>0</v>
      </c>
      <c r="L323" s="1" t="n">
        <f aca="false">IF(COUNTA(A323:C323,E323:G323,J323)&gt;0,ROW(),0)</f>
        <v>0</v>
      </c>
    </row>
    <row r="324" customFormat="false" ht="30" hidden="false" customHeight="true" outlineLevel="0" collapsed="false">
      <c r="A324" s="32"/>
      <c r="B324" s="32"/>
      <c r="C324" s="33"/>
      <c r="D324" s="10" t="str">
        <f aca="false">IF(COUNTA(A324:C324,E324:G324,J324)=0,"",IF(OR(A324="",AND(B324&lt;&gt;"Gasto",B324&lt;&gt;"Reserva",B324&lt;&gt;"Ahorro"),AND(NOT(ISNUMBER(C324)),NOT(AND(C324="",ISNUMBER(H324)))),AND(ISNUMBER(C324),C324&lt;0),AND(J324&lt;&gt;"",OR(NOT(ISNUMBER(J324)),J324&lt;0))),"REVISAR datos","Correcto"))</f>
        <v/>
      </c>
      <c r="E324" s="34"/>
      <c r="F324" s="34"/>
      <c r="G324" s="35"/>
      <c r="H324" s="23" t="str">
        <f aca="false">IF(AND(B324="Reserva",ISNUMBER(E324),E324&gt;=0,ISNUMBER(F324),F324&gt;=0,ISNUMBER(G324)),MAX(0,E324-F324)/MAX(1,(YEAR(G324)-YEAR(Resumen!$E$4))*12+MONTH(G324)-MONTH(Resumen!$E$4)),"n.a.")</f>
        <v>n.a.</v>
      </c>
      <c r="I324" s="23" t="n">
        <f aca="false">IF(D324="Correcto",IF(ISNUMBER(C324),C324,H324),0)</f>
        <v>0</v>
      </c>
      <c r="J324" s="34"/>
      <c r="K324" s="23" t="n">
        <f aca="false">IF(D324="Correcto",I324-N(J324),0)</f>
        <v>0</v>
      </c>
      <c r="L324" s="1" t="n">
        <f aca="false">IF(COUNTA(A324:C324,E324:G324,J324)&gt;0,ROW(),0)</f>
        <v>0</v>
      </c>
    </row>
    <row r="325" customFormat="false" ht="30" hidden="false" customHeight="true" outlineLevel="0" collapsed="false">
      <c r="A325" s="32"/>
      <c r="B325" s="32"/>
      <c r="C325" s="33"/>
      <c r="D325" s="10" t="str">
        <f aca="false">IF(COUNTA(A325:C325,E325:G325,J325)=0,"",IF(OR(A325="",AND(B325&lt;&gt;"Gasto",B325&lt;&gt;"Reserva",B325&lt;&gt;"Ahorro"),AND(NOT(ISNUMBER(C325)),NOT(AND(C325="",ISNUMBER(H325)))),AND(ISNUMBER(C325),C325&lt;0),AND(J325&lt;&gt;"",OR(NOT(ISNUMBER(J325)),J325&lt;0))),"REVISAR datos","Correcto"))</f>
        <v/>
      </c>
      <c r="E325" s="34"/>
      <c r="F325" s="34"/>
      <c r="G325" s="35"/>
      <c r="H325" s="23" t="str">
        <f aca="false">IF(AND(B325="Reserva",ISNUMBER(E325),E325&gt;=0,ISNUMBER(F325),F325&gt;=0,ISNUMBER(G325)),MAX(0,E325-F325)/MAX(1,(YEAR(G325)-YEAR(Resumen!$E$4))*12+MONTH(G325)-MONTH(Resumen!$E$4)),"n.a.")</f>
        <v>n.a.</v>
      </c>
      <c r="I325" s="23" t="n">
        <f aca="false">IF(D325="Correcto",IF(ISNUMBER(C325),C325,H325),0)</f>
        <v>0</v>
      </c>
      <c r="J325" s="34"/>
      <c r="K325" s="23" t="n">
        <f aca="false">IF(D325="Correcto",I325-N(J325),0)</f>
        <v>0</v>
      </c>
      <c r="L325" s="1" t="n">
        <f aca="false">IF(COUNTA(A325:C325,E325:G325,J325)&gt;0,ROW(),0)</f>
        <v>0</v>
      </c>
    </row>
    <row r="326" customFormat="false" ht="30" hidden="false" customHeight="true" outlineLevel="0" collapsed="false">
      <c r="A326" s="32"/>
      <c r="B326" s="32"/>
      <c r="C326" s="33"/>
      <c r="D326" s="10" t="str">
        <f aca="false">IF(COUNTA(A326:C326,E326:G326,J326)=0,"",IF(OR(A326="",AND(B326&lt;&gt;"Gasto",B326&lt;&gt;"Reserva",B326&lt;&gt;"Ahorro"),AND(NOT(ISNUMBER(C326)),NOT(AND(C326="",ISNUMBER(H326)))),AND(ISNUMBER(C326),C326&lt;0),AND(J326&lt;&gt;"",OR(NOT(ISNUMBER(J326)),J326&lt;0))),"REVISAR datos","Correcto"))</f>
        <v/>
      </c>
      <c r="E326" s="34"/>
      <c r="F326" s="34"/>
      <c r="G326" s="35"/>
      <c r="H326" s="23" t="str">
        <f aca="false">IF(AND(B326="Reserva",ISNUMBER(E326),E326&gt;=0,ISNUMBER(F326),F326&gt;=0,ISNUMBER(G326)),MAX(0,E326-F326)/MAX(1,(YEAR(G326)-YEAR(Resumen!$E$4))*12+MONTH(G326)-MONTH(Resumen!$E$4)),"n.a.")</f>
        <v>n.a.</v>
      </c>
      <c r="I326" s="23" t="n">
        <f aca="false">IF(D326="Correcto",IF(ISNUMBER(C326),C326,H326),0)</f>
        <v>0</v>
      </c>
      <c r="J326" s="34"/>
      <c r="K326" s="23" t="n">
        <f aca="false">IF(D326="Correcto",I326-N(J326),0)</f>
        <v>0</v>
      </c>
      <c r="L326" s="1" t="n">
        <f aca="false">IF(COUNTA(A326:C326,E326:G326,J326)&gt;0,ROW(),0)</f>
        <v>0</v>
      </c>
    </row>
    <row r="327" customFormat="false" ht="30" hidden="false" customHeight="true" outlineLevel="0" collapsed="false">
      <c r="A327" s="32"/>
      <c r="B327" s="32"/>
      <c r="C327" s="33"/>
      <c r="D327" s="10" t="str">
        <f aca="false">IF(COUNTA(A327:C327,E327:G327,J327)=0,"",IF(OR(A327="",AND(B327&lt;&gt;"Gasto",B327&lt;&gt;"Reserva",B327&lt;&gt;"Ahorro"),AND(NOT(ISNUMBER(C327)),NOT(AND(C327="",ISNUMBER(H327)))),AND(ISNUMBER(C327),C327&lt;0),AND(J327&lt;&gt;"",OR(NOT(ISNUMBER(J327)),J327&lt;0))),"REVISAR datos","Correcto"))</f>
        <v/>
      </c>
      <c r="E327" s="34"/>
      <c r="F327" s="34"/>
      <c r="G327" s="35"/>
      <c r="H327" s="23" t="str">
        <f aca="false">IF(AND(B327="Reserva",ISNUMBER(E327),E327&gt;=0,ISNUMBER(F327),F327&gt;=0,ISNUMBER(G327)),MAX(0,E327-F327)/MAX(1,(YEAR(G327)-YEAR(Resumen!$E$4))*12+MONTH(G327)-MONTH(Resumen!$E$4)),"n.a.")</f>
        <v>n.a.</v>
      </c>
      <c r="I327" s="23" t="n">
        <f aca="false">IF(D327="Correcto",IF(ISNUMBER(C327),C327,H327),0)</f>
        <v>0</v>
      </c>
      <c r="J327" s="34"/>
      <c r="K327" s="23" t="n">
        <f aca="false">IF(D327="Correcto",I327-N(J327),0)</f>
        <v>0</v>
      </c>
      <c r="L327" s="1" t="n">
        <f aca="false">IF(COUNTA(A327:C327,E327:G327,J327)&gt;0,ROW(),0)</f>
        <v>0</v>
      </c>
    </row>
    <row r="328" customFormat="false" ht="30" hidden="false" customHeight="true" outlineLevel="0" collapsed="false">
      <c r="A328" s="32"/>
      <c r="B328" s="32"/>
      <c r="C328" s="33"/>
      <c r="D328" s="10" t="str">
        <f aca="false">IF(COUNTA(A328:C328,E328:G328,J328)=0,"",IF(OR(A328="",AND(B328&lt;&gt;"Gasto",B328&lt;&gt;"Reserva",B328&lt;&gt;"Ahorro"),AND(NOT(ISNUMBER(C328)),NOT(AND(C328="",ISNUMBER(H328)))),AND(ISNUMBER(C328),C328&lt;0),AND(J328&lt;&gt;"",OR(NOT(ISNUMBER(J328)),J328&lt;0))),"REVISAR datos","Correcto"))</f>
        <v/>
      </c>
      <c r="E328" s="34"/>
      <c r="F328" s="34"/>
      <c r="G328" s="35"/>
      <c r="H328" s="23" t="str">
        <f aca="false">IF(AND(B328="Reserva",ISNUMBER(E328),E328&gt;=0,ISNUMBER(F328),F328&gt;=0,ISNUMBER(G328)),MAX(0,E328-F328)/MAX(1,(YEAR(G328)-YEAR(Resumen!$E$4))*12+MONTH(G328)-MONTH(Resumen!$E$4)),"n.a.")</f>
        <v>n.a.</v>
      </c>
      <c r="I328" s="23" t="n">
        <f aca="false">IF(D328="Correcto",IF(ISNUMBER(C328),C328,H328),0)</f>
        <v>0</v>
      </c>
      <c r="J328" s="34"/>
      <c r="K328" s="23" t="n">
        <f aca="false">IF(D328="Correcto",I328-N(J328),0)</f>
        <v>0</v>
      </c>
      <c r="L328" s="1" t="n">
        <f aca="false">IF(COUNTA(A328:C328,E328:G328,J328)&gt;0,ROW(),0)</f>
        <v>0</v>
      </c>
    </row>
    <row r="329" customFormat="false" ht="30" hidden="false" customHeight="true" outlineLevel="0" collapsed="false">
      <c r="A329" s="32"/>
      <c r="B329" s="32"/>
      <c r="C329" s="33"/>
      <c r="D329" s="10" t="str">
        <f aca="false">IF(COUNTA(A329:C329,E329:G329,J329)=0,"",IF(OR(A329="",AND(B329&lt;&gt;"Gasto",B329&lt;&gt;"Reserva",B329&lt;&gt;"Ahorro"),AND(NOT(ISNUMBER(C329)),NOT(AND(C329="",ISNUMBER(H329)))),AND(ISNUMBER(C329),C329&lt;0),AND(J329&lt;&gt;"",OR(NOT(ISNUMBER(J329)),J329&lt;0))),"REVISAR datos","Correcto"))</f>
        <v/>
      </c>
      <c r="E329" s="34"/>
      <c r="F329" s="34"/>
      <c r="G329" s="35"/>
      <c r="H329" s="23" t="str">
        <f aca="false">IF(AND(B329="Reserva",ISNUMBER(E329),E329&gt;=0,ISNUMBER(F329),F329&gt;=0,ISNUMBER(G329)),MAX(0,E329-F329)/MAX(1,(YEAR(G329)-YEAR(Resumen!$E$4))*12+MONTH(G329)-MONTH(Resumen!$E$4)),"n.a.")</f>
        <v>n.a.</v>
      </c>
      <c r="I329" s="23" t="n">
        <f aca="false">IF(D329="Correcto",IF(ISNUMBER(C329),C329,H329),0)</f>
        <v>0</v>
      </c>
      <c r="J329" s="34"/>
      <c r="K329" s="23" t="n">
        <f aca="false">IF(D329="Correcto",I329-N(J329),0)</f>
        <v>0</v>
      </c>
      <c r="L329" s="1" t="n">
        <f aca="false">IF(COUNTA(A329:C329,E329:G329,J329)&gt;0,ROW(),0)</f>
        <v>0</v>
      </c>
    </row>
    <row r="330" customFormat="false" ht="30" hidden="false" customHeight="true" outlineLevel="0" collapsed="false">
      <c r="A330" s="32"/>
      <c r="B330" s="32"/>
      <c r="C330" s="33"/>
      <c r="D330" s="10" t="str">
        <f aca="false">IF(COUNTA(A330:C330,E330:G330,J330)=0,"",IF(OR(A330="",AND(B330&lt;&gt;"Gasto",B330&lt;&gt;"Reserva",B330&lt;&gt;"Ahorro"),AND(NOT(ISNUMBER(C330)),NOT(AND(C330="",ISNUMBER(H330)))),AND(ISNUMBER(C330),C330&lt;0),AND(J330&lt;&gt;"",OR(NOT(ISNUMBER(J330)),J330&lt;0))),"REVISAR datos","Correcto"))</f>
        <v/>
      </c>
      <c r="E330" s="34"/>
      <c r="F330" s="34"/>
      <c r="G330" s="35"/>
      <c r="H330" s="23" t="str">
        <f aca="false">IF(AND(B330="Reserva",ISNUMBER(E330),E330&gt;=0,ISNUMBER(F330),F330&gt;=0,ISNUMBER(G330)),MAX(0,E330-F330)/MAX(1,(YEAR(G330)-YEAR(Resumen!$E$4))*12+MONTH(G330)-MONTH(Resumen!$E$4)),"n.a.")</f>
        <v>n.a.</v>
      </c>
      <c r="I330" s="23" t="n">
        <f aca="false">IF(D330="Correcto",IF(ISNUMBER(C330),C330,H330),0)</f>
        <v>0</v>
      </c>
      <c r="J330" s="34"/>
      <c r="K330" s="23" t="n">
        <f aca="false">IF(D330="Correcto",I330-N(J330),0)</f>
        <v>0</v>
      </c>
      <c r="L330" s="1" t="n">
        <f aca="false">IF(COUNTA(A330:C330,E330:G330,J330)&gt;0,ROW(),0)</f>
        <v>0</v>
      </c>
    </row>
    <row r="331" customFormat="false" ht="30" hidden="false" customHeight="true" outlineLevel="0" collapsed="false">
      <c r="A331" s="32"/>
      <c r="B331" s="32"/>
      <c r="C331" s="33"/>
      <c r="D331" s="10" t="str">
        <f aca="false">IF(COUNTA(A331:C331,E331:G331,J331)=0,"",IF(OR(A331="",AND(B331&lt;&gt;"Gasto",B331&lt;&gt;"Reserva",B331&lt;&gt;"Ahorro"),AND(NOT(ISNUMBER(C331)),NOT(AND(C331="",ISNUMBER(H331)))),AND(ISNUMBER(C331),C331&lt;0),AND(J331&lt;&gt;"",OR(NOT(ISNUMBER(J331)),J331&lt;0))),"REVISAR datos","Correcto"))</f>
        <v/>
      </c>
      <c r="E331" s="34"/>
      <c r="F331" s="34"/>
      <c r="G331" s="35"/>
      <c r="H331" s="23" t="str">
        <f aca="false">IF(AND(B331="Reserva",ISNUMBER(E331),E331&gt;=0,ISNUMBER(F331),F331&gt;=0,ISNUMBER(G331)),MAX(0,E331-F331)/MAX(1,(YEAR(G331)-YEAR(Resumen!$E$4))*12+MONTH(G331)-MONTH(Resumen!$E$4)),"n.a.")</f>
        <v>n.a.</v>
      </c>
      <c r="I331" s="23" t="n">
        <f aca="false">IF(D331="Correcto",IF(ISNUMBER(C331),C331,H331),0)</f>
        <v>0</v>
      </c>
      <c r="J331" s="34"/>
      <c r="K331" s="23" t="n">
        <f aca="false">IF(D331="Correcto",I331-N(J331),0)</f>
        <v>0</v>
      </c>
      <c r="L331" s="1" t="n">
        <f aca="false">IF(COUNTA(A331:C331,E331:G331,J331)&gt;0,ROW(),0)</f>
        <v>0</v>
      </c>
    </row>
    <row r="332" customFormat="false" ht="30" hidden="false" customHeight="true" outlineLevel="0" collapsed="false">
      <c r="A332" s="32"/>
      <c r="B332" s="32"/>
      <c r="C332" s="33"/>
      <c r="D332" s="10" t="str">
        <f aca="false">IF(COUNTA(A332:C332,E332:G332,J332)=0,"",IF(OR(A332="",AND(B332&lt;&gt;"Gasto",B332&lt;&gt;"Reserva",B332&lt;&gt;"Ahorro"),AND(NOT(ISNUMBER(C332)),NOT(AND(C332="",ISNUMBER(H332)))),AND(ISNUMBER(C332),C332&lt;0),AND(J332&lt;&gt;"",OR(NOT(ISNUMBER(J332)),J332&lt;0))),"REVISAR datos","Correcto"))</f>
        <v/>
      </c>
      <c r="E332" s="34"/>
      <c r="F332" s="34"/>
      <c r="G332" s="35"/>
      <c r="H332" s="23" t="str">
        <f aca="false">IF(AND(B332="Reserva",ISNUMBER(E332),E332&gt;=0,ISNUMBER(F332),F332&gt;=0,ISNUMBER(G332)),MAX(0,E332-F332)/MAX(1,(YEAR(G332)-YEAR(Resumen!$E$4))*12+MONTH(G332)-MONTH(Resumen!$E$4)),"n.a.")</f>
        <v>n.a.</v>
      </c>
      <c r="I332" s="23" t="n">
        <f aca="false">IF(D332="Correcto",IF(ISNUMBER(C332),C332,H332),0)</f>
        <v>0</v>
      </c>
      <c r="J332" s="34"/>
      <c r="K332" s="23" t="n">
        <f aca="false">IF(D332="Correcto",I332-N(J332),0)</f>
        <v>0</v>
      </c>
      <c r="L332" s="1" t="n">
        <f aca="false">IF(COUNTA(A332:C332,E332:G332,J332)&gt;0,ROW(),0)</f>
        <v>0</v>
      </c>
    </row>
    <row r="333" customFormat="false" ht="30" hidden="false" customHeight="true" outlineLevel="0" collapsed="false">
      <c r="A333" s="32"/>
      <c r="B333" s="32"/>
      <c r="C333" s="33"/>
      <c r="D333" s="10" t="str">
        <f aca="false">IF(COUNTA(A333:C333,E333:G333,J333)=0,"",IF(OR(A333="",AND(B333&lt;&gt;"Gasto",B333&lt;&gt;"Reserva",B333&lt;&gt;"Ahorro"),AND(NOT(ISNUMBER(C333)),NOT(AND(C333="",ISNUMBER(H333)))),AND(ISNUMBER(C333),C333&lt;0),AND(J333&lt;&gt;"",OR(NOT(ISNUMBER(J333)),J333&lt;0))),"REVISAR datos","Correcto"))</f>
        <v/>
      </c>
      <c r="E333" s="34"/>
      <c r="F333" s="34"/>
      <c r="G333" s="35"/>
      <c r="H333" s="23" t="str">
        <f aca="false">IF(AND(B333="Reserva",ISNUMBER(E333),E333&gt;=0,ISNUMBER(F333),F333&gt;=0,ISNUMBER(G333)),MAX(0,E333-F333)/MAX(1,(YEAR(G333)-YEAR(Resumen!$E$4))*12+MONTH(G333)-MONTH(Resumen!$E$4)),"n.a.")</f>
        <v>n.a.</v>
      </c>
      <c r="I333" s="23" t="n">
        <f aca="false">IF(D333="Correcto",IF(ISNUMBER(C333),C333,H333),0)</f>
        <v>0</v>
      </c>
      <c r="J333" s="34"/>
      <c r="K333" s="23" t="n">
        <f aca="false">IF(D333="Correcto",I333-N(J333),0)</f>
        <v>0</v>
      </c>
      <c r="L333" s="1" t="n">
        <f aca="false">IF(COUNTA(A333:C333,E333:G333,J333)&gt;0,ROW(),0)</f>
        <v>0</v>
      </c>
    </row>
    <row r="334" customFormat="false" ht="30" hidden="false" customHeight="true" outlineLevel="0" collapsed="false">
      <c r="A334" s="32"/>
      <c r="B334" s="32"/>
      <c r="C334" s="33"/>
      <c r="D334" s="10" t="str">
        <f aca="false">IF(COUNTA(A334:C334,E334:G334,J334)=0,"",IF(OR(A334="",AND(B334&lt;&gt;"Gasto",B334&lt;&gt;"Reserva",B334&lt;&gt;"Ahorro"),AND(NOT(ISNUMBER(C334)),NOT(AND(C334="",ISNUMBER(H334)))),AND(ISNUMBER(C334),C334&lt;0),AND(J334&lt;&gt;"",OR(NOT(ISNUMBER(J334)),J334&lt;0))),"REVISAR datos","Correcto"))</f>
        <v/>
      </c>
      <c r="E334" s="34"/>
      <c r="F334" s="34"/>
      <c r="G334" s="35"/>
      <c r="H334" s="23" t="str">
        <f aca="false">IF(AND(B334="Reserva",ISNUMBER(E334),E334&gt;=0,ISNUMBER(F334),F334&gt;=0,ISNUMBER(G334)),MAX(0,E334-F334)/MAX(1,(YEAR(G334)-YEAR(Resumen!$E$4))*12+MONTH(G334)-MONTH(Resumen!$E$4)),"n.a.")</f>
        <v>n.a.</v>
      </c>
      <c r="I334" s="23" t="n">
        <f aca="false">IF(D334="Correcto",IF(ISNUMBER(C334),C334,H334),0)</f>
        <v>0</v>
      </c>
      <c r="J334" s="34"/>
      <c r="K334" s="23" t="n">
        <f aca="false">IF(D334="Correcto",I334-N(J334),0)</f>
        <v>0</v>
      </c>
      <c r="L334" s="1" t="n">
        <f aca="false">IF(COUNTA(A334:C334,E334:G334,J334)&gt;0,ROW(),0)</f>
        <v>0</v>
      </c>
    </row>
    <row r="335" customFormat="false" ht="30" hidden="false" customHeight="true" outlineLevel="0" collapsed="false">
      <c r="A335" s="32"/>
      <c r="B335" s="32"/>
      <c r="C335" s="33"/>
      <c r="D335" s="10" t="str">
        <f aca="false">IF(COUNTA(A335:C335,E335:G335,J335)=0,"",IF(OR(A335="",AND(B335&lt;&gt;"Gasto",B335&lt;&gt;"Reserva",B335&lt;&gt;"Ahorro"),AND(NOT(ISNUMBER(C335)),NOT(AND(C335="",ISNUMBER(H335)))),AND(ISNUMBER(C335),C335&lt;0),AND(J335&lt;&gt;"",OR(NOT(ISNUMBER(J335)),J335&lt;0))),"REVISAR datos","Correcto"))</f>
        <v/>
      </c>
      <c r="E335" s="34"/>
      <c r="F335" s="34"/>
      <c r="G335" s="35"/>
      <c r="H335" s="23" t="str">
        <f aca="false">IF(AND(B335="Reserva",ISNUMBER(E335),E335&gt;=0,ISNUMBER(F335),F335&gt;=0,ISNUMBER(G335)),MAX(0,E335-F335)/MAX(1,(YEAR(G335)-YEAR(Resumen!$E$4))*12+MONTH(G335)-MONTH(Resumen!$E$4)),"n.a.")</f>
        <v>n.a.</v>
      </c>
      <c r="I335" s="23" t="n">
        <f aca="false">IF(D335="Correcto",IF(ISNUMBER(C335),C335,H335),0)</f>
        <v>0</v>
      </c>
      <c r="J335" s="34"/>
      <c r="K335" s="23" t="n">
        <f aca="false">IF(D335="Correcto",I335-N(J335),0)</f>
        <v>0</v>
      </c>
      <c r="L335" s="1" t="n">
        <f aca="false">IF(COUNTA(A335:C335,E335:G335,J335)&gt;0,ROW(),0)</f>
        <v>0</v>
      </c>
    </row>
    <row r="336" customFormat="false" ht="30" hidden="false" customHeight="true" outlineLevel="0" collapsed="false">
      <c r="A336" s="32"/>
      <c r="B336" s="32"/>
      <c r="C336" s="33"/>
      <c r="D336" s="10" t="str">
        <f aca="false">IF(COUNTA(A336:C336,E336:G336,J336)=0,"",IF(OR(A336="",AND(B336&lt;&gt;"Gasto",B336&lt;&gt;"Reserva",B336&lt;&gt;"Ahorro"),AND(NOT(ISNUMBER(C336)),NOT(AND(C336="",ISNUMBER(H336)))),AND(ISNUMBER(C336),C336&lt;0),AND(J336&lt;&gt;"",OR(NOT(ISNUMBER(J336)),J336&lt;0))),"REVISAR datos","Correcto"))</f>
        <v/>
      </c>
      <c r="E336" s="34"/>
      <c r="F336" s="34"/>
      <c r="G336" s="35"/>
      <c r="H336" s="23" t="str">
        <f aca="false">IF(AND(B336="Reserva",ISNUMBER(E336),E336&gt;=0,ISNUMBER(F336),F336&gt;=0,ISNUMBER(G336)),MAX(0,E336-F336)/MAX(1,(YEAR(G336)-YEAR(Resumen!$E$4))*12+MONTH(G336)-MONTH(Resumen!$E$4)),"n.a.")</f>
        <v>n.a.</v>
      </c>
      <c r="I336" s="23" t="n">
        <f aca="false">IF(D336="Correcto",IF(ISNUMBER(C336),C336,H336),0)</f>
        <v>0</v>
      </c>
      <c r="J336" s="34"/>
      <c r="K336" s="23" t="n">
        <f aca="false">IF(D336="Correcto",I336-N(J336),0)</f>
        <v>0</v>
      </c>
      <c r="L336" s="1" t="n">
        <f aca="false">IF(COUNTA(A336:C336,E336:G336,J336)&gt;0,ROW(),0)</f>
        <v>0</v>
      </c>
    </row>
    <row r="337" customFormat="false" ht="30" hidden="false" customHeight="true" outlineLevel="0" collapsed="false">
      <c r="A337" s="32"/>
      <c r="B337" s="32"/>
      <c r="C337" s="33"/>
      <c r="D337" s="10" t="str">
        <f aca="false">IF(COUNTA(A337:C337,E337:G337,J337)=0,"",IF(OR(A337="",AND(B337&lt;&gt;"Gasto",B337&lt;&gt;"Reserva",B337&lt;&gt;"Ahorro"),AND(NOT(ISNUMBER(C337)),NOT(AND(C337="",ISNUMBER(H337)))),AND(ISNUMBER(C337),C337&lt;0),AND(J337&lt;&gt;"",OR(NOT(ISNUMBER(J337)),J337&lt;0))),"REVISAR datos","Correcto"))</f>
        <v/>
      </c>
      <c r="E337" s="34"/>
      <c r="F337" s="34"/>
      <c r="G337" s="35"/>
      <c r="H337" s="23" t="str">
        <f aca="false">IF(AND(B337="Reserva",ISNUMBER(E337),E337&gt;=0,ISNUMBER(F337),F337&gt;=0,ISNUMBER(G337)),MAX(0,E337-F337)/MAX(1,(YEAR(G337)-YEAR(Resumen!$E$4))*12+MONTH(G337)-MONTH(Resumen!$E$4)),"n.a.")</f>
        <v>n.a.</v>
      </c>
      <c r="I337" s="23" t="n">
        <f aca="false">IF(D337="Correcto",IF(ISNUMBER(C337),C337,H337),0)</f>
        <v>0</v>
      </c>
      <c r="J337" s="34"/>
      <c r="K337" s="23" t="n">
        <f aca="false">IF(D337="Correcto",I337-N(J337),0)</f>
        <v>0</v>
      </c>
      <c r="L337" s="1" t="n">
        <f aca="false">IF(COUNTA(A337:C337,E337:G337,J337)&gt;0,ROW(),0)</f>
        <v>0</v>
      </c>
    </row>
    <row r="338" customFormat="false" ht="30" hidden="false" customHeight="true" outlineLevel="0" collapsed="false">
      <c r="A338" s="32"/>
      <c r="B338" s="32"/>
      <c r="C338" s="33"/>
      <c r="D338" s="10" t="str">
        <f aca="false">IF(COUNTA(A338:C338,E338:G338,J338)=0,"",IF(OR(A338="",AND(B338&lt;&gt;"Gasto",B338&lt;&gt;"Reserva",B338&lt;&gt;"Ahorro"),AND(NOT(ISNUMBER(C338)),NOT(AND(C338="",ISNUMBER(H338)))),AND(ISNUMBER(C338),C338&lt;0),AND(J338&lt;&gt;"",OR(NOT(ISNUMBER(J338)),J338&lt;0))),"REVISAR datos","Correcto"))</f>
        <v/>
      </c>
      <c r="E338" s="34"/>
      <c r="F338" s="34"/>
      <c r="G338" s="35"/>
      <c r="H338" s="23" t="str">
        <f aca="false">IF(AND(B338="Reserva",ISNUMBER(E338),E338&gt;=0,ISNUMBER(F338),F338&gt;=0,ISNUMBER(G338)),MAX(0,E338-F338)/MAX(1,(YEAR(G338)-YEAR(Resumen!$E$4))*12+MONTH(G338)-MONTH(Resumen!$E$4)),"n.a.")</f>
        <v>n.a.</v>
      </c>
      <c r="I338" s="23" t="n">
        <f aca="false">IF(D338="Correcto",IF(ISNUMBER(C338),C338,H338),0)</f>
        <v>0</v>
      </c>
      <c r="J338" s="34"/>
      <c r="K338" s="23" t="n">
        <f aca="false">IF(D338="Correcto",I338-N(J338),0)</f>
        <v>0</v>
      </c>
      <c r="L338" s="1" t="n">
        <f aca="false">IF(COUNTA(A338:C338,E338:G338,J338)&gt;0,ROW(),0)</f>
        <v>0</v>
      </c>
    </row>
    <row r="339" customFormat="false" ht="30" hidden="false" customHeight="true" outlineLevel="0" collapsed="false">
      <c r="A339" s="32"/>
      <c r="B339" s="32"/>
      <c r="C339" s="33"/>
      <c r="D339" s="10" t="str">
        <f aca="false">IF(COUNTA(A339:C339,E339:G339,J339)=0,"",IF(OR(A339="",AND(B339&lt;&gt;"Gasto",B339&lt;&gt;"Reserva",B339&lt;&gt;"Ahorro"),AND(NOT(ISNUMBER(C339)),NOT(AND(C339="",ISNUMBER(H339)))),AND(ISNUMBER(C339),C339&lt;0),AND(J339&lt;&gt;"",OR(NOT(ISNUMBER(J339)),J339&lt;0))),"REVISAR datos","Correcto"))</f>
        <v/>
      </c>
      <c r="E339" s="34"/>
      <c r="F339" s="34"/>
      <c r="G339" s="35"/>
      <c r="H339" s="23" t="str">
        <f aca="false">IF(AND(B339="Reserva",ISNUMBER(E339),E339&gt;=0,ISNUMBER(F339),F339&gt;=0,ISNUMBER(G339)),MAX(0,E339-F339)/MAX(1,(YEAR(G339)-YEAR(Resumen!$E$4))*12+MONTH(G339)-MONTH(Resumen!$E$4)),"n.a.")</f>
        <v>n.a.</v>
      </c>
      <c r="I339" s="23" t="n">
        <f aca="false">IF(D339="Correcto",IF(ISNUMBER(C339),C339,H339),0)</f>
        <v>0</v>
      </c>
      <c r="J339" s="34"/>
      <c r="K339" s="23" t="n">
        <f aca="false">IF(D339="Correcto",I339-N(J339),0)</f>
        <v>0</v>
      </c>
      <c r="L339" s="1" t="n">
        <f aca="false">IF(COUNTA(A339:C339,E339:G339,J339)&gt;0,ROW(),0)</f>
        <v>0</v>
      </c>
    </row>
    <row r="340" customFormat="false" ht="30" hidden="false" customHeight="true" outlineLevel="0" collapsed="false">
      <c r="A340" s="32"/>
      <c r="B340" s="32"/>
      <c r="C340" s="33"/>
      <c r="D340" s="10" t="str">
        <f aca="false">IF(COUNTA(A340:C340,E340:G340,J340)=0,"",IF(OR(A340="",AND(B340&lt;&gt;"Gasto",B340&lt;&gt;"Reserva",B340&lt;&gt;"Ahorro"),AND(NOT(ISNUMBER(C340)),NOT(AND(C340="",ISNUMBER(H340)))),AND(ISNUMBER(C340),C340&lt;0),AND(J340&lt;&gt;"",OR(NOT(ISNUMBER(J340)),J340&lt;0))),"REVISAR datos","Correcto"))</f>
        <v/>
      </c>
      <c r="E340" s="34"/>
      <c r="F340" s="34"/>
      <c r="G340" s="35"/>
      <c r="H340" s="23" t="str">
        <f aca="false">IF(AND(B340="Reserva",ISNUMBER(E340),E340&gt;=0,ISNUMBER(F340),F340&gt;=0,ISNUMBER(G340)),MAX(0,E340-F340)/MAX(1,(YEAR(G340)-YEAR(Resumen!$E$4))*12+MONTH(G340)-MONTH(Resumen!$E$4)),"n.a.")</f>
        <v>n.a.</v>
      </c>
      <c r="I340" s="23" t="n">
        <f aca="false">IF(D340="Correcto",IF(ISNUMBER(C340),C340,H340),0)</f>
        <v>0</v>
      </c>
      <c r="J340" s="34"/>
      <c r="K340" s="23" t="n">
        <f aca="false">IF(D340="Correcto",I340-N(J340),0)</f>
        <v>0</v>
      </c>
      <c r="L340" s="1" t="n">
        <f aca="false">IF(COUNTA(A340:C340,E340:G340,J340)&gt;0,ROW(),0)</f>
        <v>0</v>
      </c>
    </row>
    <row r="341" customFormat="false" ht="30" hidden="false" customHeight="true" outlineLevel="0" collapsed="false">
      <c r="A341" s="32"/>
      <c r="B341" s="32"/>
      <c r="C341" s="33"/>
      <c r="D341" s="10" t="str">
        <f aca="false">IF(COUNTA(A341:C341,E341:G341,J341)=0,"",IF(OR(A341="",AND(B341&lt;&gt;"Gasto",B341&lt;&gt;"Reserva",B341&lt;&gt;"Ahorro"),AND(NOT(ISNUMBER(C341)),NOT(AND(C341="",ISNUMBER(H341)))),AND(ISNUMBER(C341),C341&lt;0),AND(J341&lt;&gt;"",OR(NOT(ISNUMBER(J341)),J341&lt;0))),"REVISAR datos","Correcto"))</f>
        <v/>
      </c>
      <c r="E341" s="34"/>
      <c r="F341" s="34"/>
      <c r="G341" s="35"/>
      <c r="H341" s="23" t="str">
        <f aca="false">IF(AND(B341="Reserva",ISNUMBER(E341),E341&gt;=0,ISNUMBER(F341),F341&gt;=0,ISNUMBER(G341)),MAX(0,E341-F341)/MAX(1,(YEAR(G341)-YEAR(Resumen!$E$4))*12+MONTH(G341)-MONTH(Resumen!$E$4)),"n.a.")</f>
        <v>n.a.</v>
      </c>
      <c r="I341" s="23" t="n">
        <f aca="false">IF(D341="Correcto",IF(ISNUMBER(C341),C341,H341),0)</f>
        <v>0</v>
      </c>
      <c r="J341" s="34"/>
      <c r="K341" s="23" t="n">
        <f aca="false">IF(D341="Correcto",I341-N(J341),0)</f>
        <v>0</v>
      </c>
      <c r="L341" s="1" t="n">
        <f aca="false">IF(COUNTA(A341:C341,E341:G341,J341)&gt;0,ROW(),0)</f>
        <v>0</v>
      </c>
    </row>
    <row r="342" customFormat="false" ht="30" hidden="false" customHeight="true" outlineLevel="0" collapsed="false">
      <c r="A342" s="32"/>
      <c r="B342" s="32"/>
      <c r="C342" s="33"/>
      <c r="D342" s="10" t="str">
        <f aca="false">IF(COUNTA(A342:C342,E342:G342,J342)=0,"",IF(OR(A342="",AND(B342&lt;&gt;"Gasto",B342&lt;&gt;"Reserva",B342&lt;&gt;"Ahorro"),AND(NOT(ISNUMBER(C342)),NOT(AND(C342="",ISNUMBER(H342)))),AND(ISNUMBER(C342),C342&lt;0),AND(J342&lt;&gt;"",OR(NOT(ISNUMBER(J342)),J342&lt;0))),"REVISAR datos","Correcto"))</f>
        <v/>
      </c>
      <c r="E342" s="34"/>
      <c r="F342" s="34"/>
      <c r="G342" s="35"/>
      <c r="H342" s="23" t="str">
        <f aca="false">IF(AND(B342="Reserva",ISNUMBER(E342),E342&gt;=0,ISNUMBER(F342),F342&gt;=0,ISNUMBER(G342)),MAX(0,E342-F342)/MAX(1,(YEAR(G342)-YEAR(Resumen!$E$4))*12+MONTH(G342)-MONTH(Resumen!$E$4)),"n.a.")</f>
        <v>n.a.</v>
      </c>
      <c r="I342" s="23" t="n">
        <f aca="false">IF(D342="Correcto",IF(ISNUMBER(C342),C342,H342),0)</f>
        <v>0</v>
      </c>
      <c r="J342" s="34"/>
      <c r="K342" s="23" t="n">
        <f aca="false">IF(D342="Correcto",I342-N(J342),0)</f>
        <v>0</v>
      </c>
      <c r="L342" s="1" t="n">
        <f aca="false">IF(COUNTA(A342:C342,E342:G342,J342)&gt;0,ROW(),0)</f>
        <v>0</v>
      </c>
    </row>
    <row r="343" customFormat="false" ht="30" hidden="false" customHeight="true" outlineLevel="0" collapsed="false">
      <c r="A343" s="32"/>
      <c r="B343" s="32"/>
      <c r="C343" s="33"/>
      <c r="D343" s="10" t="str">
        <f aca="false">IF(COUNTA(A343:C343,E343:G343,J343)=0,"",IF(OR(A343="",AND(B343&lt;&gt;"Gasto",B343&lt;&gt;"Reserva",B343&lt;&gt;"Ahorro"),AND(NOT(ISNUMBER(C343)),NOT(AND(C343="",ISNUMBER(H343)))),AND(ISNUMBER(C343),C343&lt;0),AND(J343&lt;&gt;"",OR(NOT(ISNUMBER(J343)),J343&lt;0))),"REVISAR datos","Correcto"))</f>
        <v/>
      </c>
      <c r="E343" s="34"/>
      <c r="F343" s="34"/>
      <c r="G343" s="35"/>
      <c r="H343" s="23" t="str">
        <f aca="false">IF(AND(B343="Reserva",ISNUMBER(E343),E343&gt;=0,ISNUMBER(F343),F343&gt;=0,ISNUMBER(G343)),MAX(0,E343-F343)/MAX(1,(YEAR(G343)-YEAR(Resumen!$E$4))*12+MONTH(G343)-MONTH(Resumen!$E$4)),"n.a.")</f>
        <v>n.a.</v>
      </c>
      <c r="I343" s="23" t="n">
        <f aca="false">IF(D343="Correcto",IF(ISNUMBER(C343),C343,H343),0)</f>
        <v>0</v>
      </c>
      <c r="J343" s="34"/>
      <c r="K343" s="23" t="n">
        <f aca="false">IF(D343="Correcto",I343-N(J343),0)</f>
        <v>0</v>
      </c>
      <c r="L343" s="1" t="n">
        <f aca="false">IF(COUNTA(A343:C343,E343:G343,J343)&gt;0,ROW(),0)</f>
        <v>0</v>
      </c>
    </row>
    <row r="344" customFormat="false" ht="30" hidden="false" customHeight="true" outlineLevel="0" collapsed="false">
      <c r="A344" s="32"/>
      <c r="B344" s="32"/>
      <c r="C344" s="33"/>
      <c r="D344" s="10" t="str">
        <f aca="false">IF(COUNTA(A344:C344,E344:G344,J344)=0,"",IF(OR(A344="",AND(B344&lt;&gt;"Gasto",B344&lt;&gt;"Reserva",B344&lt;&gt;"Ahorro"),AND(NOT(ISNUMBER(C344)),NOT(AND(C344="",ISNUMBER(H344)))),AND(ISNUMBER(C344),C344&lt;0),AND(J344&lt;&gt;"",OR(NOT(ISNUMBER(J344)),J344&lt;0))),"REVISAR datos","Correcto"))</f>
        <v/>
      </c>
      <c r="E344" s="34"/>
      <c r="F344" s="34"/>
      <c r="G344" s="35"/>
      <c r="H344" s="23" t="str">
        <f aca="false">IF(AND(B344="Reserva",ISNUMBER(E344),E344&gt;=0,ISNUMBER(F344),F344&gt;=0,ISNUMBER(G344)),MAX(0,E344-F344)/MAX(1,(YEAR(G344)-YEAR(Resumen!$E$4))*12+MONTH(G344)-MONTH(Resumen!$E$4)),"n.a.")</f>
        <v>n.a.</v>
      </c>
      <c r="I344" s="23" t="n">
        <f aca="false">IF(D344="Correcto",IF(ISNUMBER(C344),C344,H344),0)</f>
        <v>0</v>
      </c>
      <c r="J344" s="34"/>
      <c r="K344" s="23" t="n">
        <f aca="false">IF(D344="Correcto",I344-N(J344),0)</f>
        <v>0</v>
      </c>
      <c r="L344" s="1" t="n">
        <f aca="false">IF(COUNTA(A344:C344,E344:G344,J344)&gt;0,ROW(),0)</f>
        <v>0</v>
      </c>
    </row>
    <row r="345" customFormat="false" ht="30" hidden="false" customHeight="true" outlineLevel="0" collapsed="false">
      <c r="A345" s="32"/>
      <c r="B345" s="32"/>
      <c r="C345" s="33"/>
      <c r="D345" s="10" t="str">
        <f aca="false">IF(COUNTA(A345:C345,E345:G345,J345)=0,"",IF(OR(A345="",AND(B345&lt;&gt;"Gasto",B345&lt;&gt;"Reserva",B345&lt;&gt;"Ahorro"),AND(NOT(ISNUMBER(C345)),NOT(AND(C345="",ISNUMBER(H345)))),AND(ISNUMBER(C345),C345&lt;0),AND(J345&lt;&gt;"",OR(NOT(ISNUMBER(J345)),J345&lt;0))),"REVISAR datos","Correcto"))</f>
        <v/>
      </c>
      <c r="E345" s="34"/>
      <c r="F345" s="34"/>
      <c r="G345" s="35"/>
      <c r="H345" s="23" t="str">
        <f aca="false">IF(AND(B345="Reserva",ISNUMBER(E345),E345&gt;=0,ISNUMBER(F345),F345&gt;=0,ISNUMBER(G345)),MAX(0,E345-F345)/MAX(1,(YEAR(G345)-YEAR(Resumen!$E$4))*12+MONTH(G345)-MONTH(Resumen!$E$4)),"n.a.")</f>
        <v>n.a.</v>
      </c>
      <c r="I345" s="23" t="n">
        <f aca="false">IF(D345="Correcto",IF(ISNUMBER(C345),C345,H345),0)</f>
        <v>0</v>
      </c>
      <c r="J345" s="34"/>
      <c r="K345" s="23" t="n">
        <f aca="false">IF(D345="Correcto",I345-N(J345),0)</f>
        <v>0</v>
      </c>
      <c r="L345" s="1" t="n">
        <f aca="false">IF(COUNTA(A345:C345,E345:G345,J345)&gt;0,ROW(),0)</f>
        <v>0</v>
      </c>
    </row>
    <row r="346" customFormat="false" ht="30" hidden="false" customHeight="true" outlineLevel="0" collapsed="false">
      <c r="A346" s="32"/>
      <c r="B346" s="32"/>
      <c r="C346" s="33"/>
      <c r="D346" s="10" t="str">
        <f aca="false">IF(COUNTA(A346:C346,E346:G346,J346)=0,"",IF(OR(A346="",AND(B346&lt;&gt;"Gasto",B346&lt;&gt;"Reserva",B346&lt;&gt;"Ahorro"),AND(NOT(ISNUMBER(C346)),NOT(AND(C346="",ISNUMBER(H346)))),AND(ISNUMBER(C346),C346&lt;0),AND(J346&lt;&gt;"",OR(NOT(ISNUMBER(J346)),J346&lt;0))),"REVISAR datos","Correcto"))</f>
        <v/>
      </c>
      <c r="E346" s="34"/>
      <c r="F346" s="34"/>
      <c r="G346" s="35"/>
      <c r="H346" s="23" t="str">
        <f aca="false">IF(AND(B346="Reserva",ISNUMBER(E346),E346&gt;=0,ISNUMBER(F346),F346&gt;=0,ISNUMBER(G346)),MAX(0,E346-F346)/MAX(1,(YEAR(G346)-YEAR(Resumen!$E$4))*12+MONTH(G346)-MONTH(Resumen!$E$4)),"n.a.")</f>
        <v>n.a.</v>
      </c>
      <c r="I346" s="23" t="n">
        <f aca="false">IF(D346="Correcto",IF(ISNUMBER(C346),C346,H346),0)</f>
        <v>0</v>
      </c>
      <c r="J346" s="34"/>
      <c r="K346" s="23" t="n">
        <f aca="false">IF(D346="Correcto",I346-N(J346),0)</f>
        <v>0</v>
      </c>
      <c r="L346" s="1" t="n">
        <f aca="false">IF(COUNTA(A346:C346,E346:G346,J346)&gt;0,ROW(),0)</f>
        <v>0</v>
      </c>
    </row>
    <row r="347" customFormat="false" ht="30" hidden="false" customHeight="true" outlineLevel="0" collapsed="false">
      <c r="A347" s="32"/>
      <c r="B347" s="32"/>
      <c r="C347" s="33"/>
      <c r="D347" s="10" t="str">
        <f aca="false">IF(COUNTA(A347:C347,E347:G347,J347)=0,"",IF(OR(A347="",AND(B347&lt;&gt;"Gasto",B347&lt;&gt;"Reserva",B347&lt;&gt;"Ahorro"),AND(NOT(ISNUMBER(C347)),NOT(AND(C347="",ISNUMBER(H347)))),AND(ISNUMBER(C347),C347&lt;0),AND(J347&lt;&gt;"",OR(NOT(ISNUMBER(J347)),J347&lt;0))),"REVISAR datos","Correcto"))</f>
        <v/>
      </c>
      <c r="E347" s="34"/>
      <c r="F347" s="34"/>
      <c r="G347" s="35"/>
      <c r="H347" s="23" t="str">
        <f aca="false">IF(AND(B347="Reserva",ISNUMBER(E347),E347&gt;=0,ISNUMBER(F347),F347&gt;=0,ISNUMBER(G347)),MAX(0,E347-F347)/MAX(1,(YEAR(G347)-YEAR(Resumen!$E$4))*12+MONTH(G347)-MONTH(Resumen!$E$4)),"n.a.")</f>
        <v>n.a.</v>
      </c>
      <c r="I347" s="23" t="n">
        <f aca="false">IF(D347="Correcto",IF(ISNUMBER(C347),C347,H347),0)</f>
        <v>0</v>
      </c>
      <c r="J347" s="34"/>
      <c r="K347" s="23" t="n">
        <f aca="false">IF(D347="Correcto",I347-N(J347),0)</f>
        <v>0</v>
      </c>
      <c r="L347" s="1" t="n">
        <f aca="false">IF(COUNTA(A347:C347,E347:G347,J347)&gt;0,ROW(),0)</f>
        <v>0</v>
      </c>
    </row>
    <row r="348" customFormat="false" ht="30" hidden="false" customHeight="true" outlineLevel="0" collapsed="false">
      <c r="A348" s="32"/>
      <c r="B348" s="32"/>
      <c r="C348" s="33"/>
      <c r="D348" s="10" t="str">
        <f aca="false">IF(COUNTA(A348:C348,E348:G348,J348)=0,"",IF(OR(A348="",AND(B348&lt;&gt;"Gasto",B348&lt;&gt;"Reserva",B348&lt;&gt;"Ahorro"),AND(NOT(ISNUMBER(C348)),NOT(AND(C348="",ISNUMBER(H348)))),AND(ISNUMBER(C348),C348&lt;0),AND(J348&lt;&gt;"",OR(NOT(ISNUMBER(J348)),J348&lt;0))),"REVISAR datos","Correcto"))</f>
        <v/>
      </c>
      <c r="E348" s="34"/>
      <c r="F348" s="34"/>
      <c r="G348" s="35"/>
      <c r="H348" s="23" t="str">
        <f aca="false">IF(AND(B348="Reserva",ISNUMBER(E348),E348&gt;=0,ISNUMBER(F348),F348&gt;=0,ISNUMBER(G348)),MAX(0,E348-F348)/MAX(1,(YEAR(G348)-YEAR(Resumen!$E$4))*12+MONTH(G348)-MONTH(Resumen!$E$4)),"n.a.")</f>
        <v>n.a.</v>
      </c>
      <c r="I348" s="23" t="n">
        <f aca="false">IF(D348="Correcto",IF(ISNUMBER(C348),C348,H348),0)</f>
        <v>0</v>
      </c>
      <c r="J348" s="34"/>
      <c r="K348" s="23" t="n">
        <f aca="false">IF(D348="Correcto",I348-N(J348),0)</f>
        <v>0</v>
      </c>
      <c r="L348" s="1" t="n">
        <f aca="false">IF(COUNTA(A348:C348,E348:G348,J348)&gt;0,ROW(),0)</f>
        <v>0</v>
      </c>
    </row>
    <row r="349" customFormat="false" ht="30" hidden="false" customHeight="true" outlineLevel="0" collapsed="false">
      <c r="A349" s="32"/>
      <c r="B349" s="32"/>
      <c r="C349" s="33"/>
      <c r="D349" s="10" t="str">
        <f aca="false">IF(COUNTA(A349:C349,E349:G349,J349)=0,"",IF(OR(A349="",AND(B349&lt;&gt;"Gasto",B349&lt;&gt;"Reserva",B349&lt;&gt;"Ahorro"),AND(NOT(ISNUMBER(C349)),NOT(AND(C349="",ISNUMBER(H349)))),AND(ISNUMBER(C349),C349&lt;0),AND(J349&lt;&gt;"",OR(NOT(ISNUMBER(J349)),J349&lt;0))),"REVISAR datos","Correcto"))</f>
        <v/>
      </c>
      <c r="E349" s="34"/>
      <c r="F349" s="34"/>
      <c r="G349" s="35"/>
      <c r="H349" s="23" t="str">
        <f aca="false">IF(AND(B349="Reserva",ISNUMBER(E349),E349&gt;=0,ISNUMBER(F349),F349&gt;=0,ISNUMBER(G349)),MAX(0,E349-F349)/MAX(1,(YEAR(G349)-YEAR(Resumen!$E$4))*12+MONTH(G349)-MONTH(Resumen!$E$4)),"n.a.")</f>
        <v>n.a.</v>
      </c>
      <c r="I349" s="23" t="n">
        <f aca="false">IF(D349="Correcto",IF(ISNUMBER(C349),C349,H349),0)</f>
        <v>0</v>
      </c>
      <c r="J349" s="34"/>
      <c r="K349" s="23" t="n">
        <f aca="false">IF(D349="Correcto",I349-N(J349),0)</f>
        <v>0</v>
      </c>
      <c r="L349" s="1" t="n">
        <f aca="false">IF(COUNTA(A349:C349,E349:G349,J349)&gt;0,ROW(),0)</f>
        <v>0</v>
      </c>
    </row>
    <row r="350" customFormat="false" ht="30" hidden="false" customHeight="true" outlineLevel="0" collapsed="false">
      <c r="A350" s="32"/>
      <c r="B350" s="32"/>
      <c r="C350" s="33"/>
      <c r="D350" s="10" t="str">
        <f aca="false">IF(COUNTA(A350:C350,E350:G350,J350)=0,"",IF(OR(A350="",AND(B350&lt;&gt;"Gasto",B350&lt;&gt;"Reserva",B350&lt;&gt;"Ahorro"),AND(NOT(ISNUMBER(C350)),NOT(AND(C350="",ISNUMBER(H350)))),AND(ISNUMBER(C350),C350&lt;0),AND(J350&lt;&gt;"",OR(NOT(ISNUMBER(J350)),J350&lt;0))),"REVISAR datos","Correcto"))</f>
        <v/>
      </c>
      <c r="E350" s="34"/>
      <c r="F350" s="34"/>
      <c r="G350" s="35"/>
      <c r="H350" s="23" t="str">
        <f aca="false">IF(AND(B350="Reserva",ISNUMBER(E350),E350&gt;=0,ISNUMBER(F350),F350&gt;=0,ISNUMBER(G350)),MAX(0,E350-F350)/MAX(1,(YEAR(G350)-YEAR(Resumen!$E$4))*12+MONTH(G350)-MONTH(Resumen!$E$4)),"n.a.")</f>
        <v>n.a.</v>
      </c>
      <c r="I350" s="23" t="n">
        <f aca="false">IF(D350="Correcto",IF(ISNUMBER(C350),C350,H350),0)</f>
        <v>0</v>
      </c>
      <c r="J350" s="34"/>
      <c r="K350" s="23" t="n">
        <f aca="false">IF(D350="Correcto",I350-N(J350),0)</f>
        <v>0</v>
      </c>
      <c r="L350" s="1" t="n">
        <f aca="false">IF(COUNTA(A350:C350,E350:G350,J350)&gt;0,ROW(),0)</f>
        <v>0</v>
      </c>
    </row>
    <row r="351" customFormat="false" ht="30" hidden="false" customHeight="true" outlineLevel="0" collapsed="false">
      <c r="A351" s="32"/>
      <c r="B351" s="32"/>
      <c r="C351" s="33"/>
      <c r="D351" s="10" t="str">
        <f aca="false">IF(COUNTA(A351:C351,E351:G351,J351)=0,"",IF(OR(A351="",AND(B351&lt;&gt;"Gasto",B351&lt;&gt;"Reserva",B351&lt;&gt;"Ahorro"),AND(NOT(ISNUMBER(C351)),NOT(AND(C351="",ISNUMBER(H351)))),AND(ISNUMBER(C351),C351&lt;0),AND(J351&lt;&gt;"",OR(NOT(ISNUMBER(J351)),J351&lt;0))),"REVISAR datos","Correcto"))</f>
        <v/>
      </c>
      <c r="E351" s="34"/>
      <c r="F351" s="34"/>
      <c r="G351" s="35"/>
      <c r="H351" s="23" t="str">
        <f aca="false">IF(AND(B351="Reserva",ISNUMBER(E351),E351&gt;=0,ISNUMBER(F351),F351&gt;=0,ISNUMBER(G351)),MAX(0,E351-F351)/MAX(1,(YEAR(G351)-YEAR(Resumen!$E$4))*12+MONTH(G351)-MONTH(Resumen!$E$4)),"n.a.")</f>
        <v>n.a.</v>
      </c>
      <c r="I351" s="23" t="n">
        <f aca="false">IF(D351="Correcto",IF(ISNUMBER(C351),C351,H351),0)</f>
        <v>0</v>
      </c>
      <c r="J351" s="34"/>
      <c r="K351" s="23" t="n">
        <f aca="false">IF(D351="Correcto",I351-N(J351),0)</f>
        <v>0</v>
      </c>
      <c r="L351" s="1" t="n">
        <f aca="false">IF(COUNTA(A351:C351,E351:G351,J351)&gt;0,ROW(),0)</f>
        <v>0</v>
      </c>
    </row>
    <row r="352" customFormat="false" ht="30" hidden="false" customHeight="true" outlineLevel="0" collapsed="false">
      <c r="A352" s="32"/>
      <c r="B352" s="32"/>
      <c r="C352" s="33"/>
      <c r="D352" s="10" t="str">
        <f aca="false">IF(COUNTA(A352:C352,E352:G352,J352)=0,"",IF(OR(A352="",AND(B352&lt;&gt;"Gasto",B352&lt;&gt;"Reserva",B352&lt;&gt;"Ahorro"),AND(NOT(ISNUMBER(C352)),NOT(AND(C352="",ISNUMBER(H352)))),AND(ISNUMBER(C352),C352&lt;0),AND(J352&lt;&gt;"",OR(NOT(ISNUMBER(J352)),J352&lt;0))),"REVISAR datos","Correcto"))</f>
        <v/>
      </c>
      <c r="E352" s="34"/>
      <c r="F352" s="34"/>
      <c r="G352" s="35"/>
      <c r="H352" s="23" t="str">
        <f aca="false">IF(AND(B352="Reserva",ISNUMBER(E352),E352&gt;=0,ISNUMBER(F352),F352&gt;=0,ISNUMBER(G352)),MAX(0,E352-F352)/MAX(1,(YEAR(G352)-YEAR(Resumen!$E$4))*12+MONTH(G352)-MONTH(Resumen!$E$4)),"n.a.")</f>
        <v>n.a.</v>
      </c>
      <c r="I352" s="23" t="n">
        <f aca="false">IF(D352="Correcto",IF(ISNUMBER(C352),C352,H352),0)</f>
        <v>0</v>
      </c>
      <c r="J352" s="34"/>
      <c r="K352" s="23" t="n">
        <f aca="false">IF(D352="Correcto",I352-N(J352),0)</f>
        <v>0</v>
      </c>
      <c r="L352" s="1" t="n">
        <f aca="false">IF(COUNTA(A352:C352,E352:G352,J352)&gt;0,ROW(),0)</f>
        <v>0</v>
      </c>
    </row>
    <row r="353" customFormat="false" ht="30" hidden="false" customHeight="true" outlineLevel="0" collapsed="false">
      <c r="A353" s="32"/>
      <c r="B353" s="32"/>
      <c r="C353" s="33"/>
      <c r="D353" s="10" t="str">
        <f aca="false">IF(COUNTA(A353:C353,E353:G353,J353)=0,"",IF(OR(A353="",AND(B353&lt;&gt;"Gasto",B353&lt;&gt;"Reserva",B353&lt;&gt;"Ahorro"),AND(NOT(ISNUMBER(C353)),NOT(AND(C353="",ISNUMBER(H353)))),AND(ISNUMBER(C353),C353&lt;0),AND(J353&lt;&gt;"",OR(NOT(ISNUMBER(J353)),J353&lt;0))),"REVISAR datos","Correcto"))</f>
        <v/>
      </c>
      <c r="E353" s="34"/>
      <c r="F353" s="34"/>
      <c r="G353" s="35"/>
      <c r="H353" s="23" t="str">
        <f aca="false">IF(AND(B353="Reserva",ISNUMBER(E353),E353&gt;=0,ISNUMBER(F353),F353&gt;=0,ISNUMBER(G353)),MAX(0,E353-F353)/MAX(1,(YEAR(G353)-YEAR(Resumen!$E$4))*12+MONTH(G353)-MONTH(Resumen!$E$4)),"n.a.")</f>
        <v>n.a.</v>
      </c>
      <c r="I353" s="23" t="n">
        <f aca="false">IF(D353="Correcto",IF(ISNUMBER(C353),C353,H353),0)</f>
        <v>0</v>
      </c>
      <c r="J353" s="34"/>
      <c r="K353" s="23" t="n">
        <f aca="false">IF(D353="Correcto",I353-N(J353),0)</f>
        <v>0</v>
      </c>
      <c r="L353" s="1" t="n">
        <f aca="false">IF(COUNTA(A353:C353,E353:G353,J353)&gt;0,ROW(),0)</f>
        <v>0</v>
      </c>
    </row>
    <row r="354" customFormat="false" ht="30" hidden="false" customHeight="true" outlineLevel="0" collapsed="false">
      <c r="A354" s="32"/>
      <c r="B354" s="32"/>
      <c r="C354" s="33"/>
      <c r="D354" s="10" t="str">
        <f aca="false">IF(COUNTA(A354:C354,E354:G354,J354)=0,"",IF(OR(A354="",AND(B354&lt;&gt;"Gasto",B354&lt;&gt;"Reserva",B354&lt;&gt;"Ahorro"),AND(NOT(ISNUMBER(C354)),NOT(AND(C354="",ISNUMBER(H354)))),AND(ISNUMBER(C354),C354&lt;0),AND(J354&lt;&gt;"",OR(NOT(ISNUMBER(J354)),J354&lt;0))),"REVISAR datos","Correcto"))</f>
        <v/>
      </c>
      <c r="E354" s="34"/>
      <c r="F354" s="34"/>
      <c r="G354" s="35"/>
      <c r="H354" s="23" t="str">
        <f aca="false">IF(AND(B354="Reserva",ISNUMBER(E354),E354&gt;=0,ISNUMBER(F354),F354&gt;=0,ISNUMBER(G354)),MAX(0,E354-F354)/MAX(1,(YEAR(G354)-YEAR(Resumen!$E$4))*12+MONTH(G354)-MONTH(Resumen!$E$4)),"n.a.")</f>
        <v>n.a.</v>
      </c>
      <c r="I354" s="23" t="n">
        <f aca="false">IF(D354="Correcto",IF(ISNUMBER(C354),C354,H354),0)</f>
        <v>0</v>
      </c>
      <c r="J354" s="34"/>
      <c r="K354" s="23" t="n">
        <f aca="false">IF(D354="Correcto",I354-N(J354),0)</f>
        <v>0</v>
      </c>
      <c r="L354" s="1" t="n">
        <f aca="false">IF(COUNTA(A354:C354,E354:G354,J354)&gt;0,ROW(),0)</f>
        <v>0</v>
      </c>
    </row>
    <row r="355" customFormat="false" ht="30" hidden="false" customHeight="true" outlineLevel="0" collapsed="false">
      <c r="A355" s="32"/>
      <c r="B355" s="32"/>
      <c r="C355" s="33"/>
      <c r="D355" s="10" t="str">
        <f aca="false">IF(COUNTA(A355:C355,E355:G355,J355)=0,"",IF(OR(A355="",AND(B355&lt;&gt;"Gasto",B355&lt;&gt;"Reserva",B355&lt;&gt;"Ahorro"),AND(NOT(ISNUMBER(C355)),NOT(AND(C355="",ISNUMBER(H355)))),AND(ISNUMBER(C355),C355&lt;0),AND(J355&lt;&gt;"",OR(NOT(ISNUMBER(J355)),J355&lt;0))),"REVISAR datos","Correcto"))</f>
        <v/>
      </c>
      <c r="E355" s="34"/>
      <c r="F355" s="34"/>
      <c r="G355" s="35"/>
      <c r="H355" s="23" t="str">
        <f aca="false">IF(AND(B355="Reserva",ISNUMBER(E355),E355&gt;=0,ISNUMBER(F355),F355&gt;=0,ISNUMBER(G355)),MAX(0,E355-F355)/MAX(1,(YEAR(G355)-YEAR(Resumen!$E$4))*12+MONTH(G355)-MONTH(Resumen!$E$4)),"n.a.")</f>
        <v>n.a.</v>
      </c>
      <c r="I355" s="23" t="n">
        <f aca="false">IF(D355="Correcto",IF(ISNUMBER(C355),C355,H355),0)</f>
        <v>0</v>
      </c>
      <c r="J355" s="34"/>
      <c r="K355" s="23" t="n">
        <f aca="false">IF(D355="Correcto",I355-N(J355),0)</f>
        <v>0</v>
      </c>
      <c r="L355" s="1" t="n">
        <f aca="false">IF(COUNTA(A355:C355,E355:G355,J355)&gt;0,ROW(),0)</f>
        <v>0</v>
      </c>
    </row>
    <row r="356" customFormat="false" ht="30" hidden="false" customHeight="true" outlineLevel="0" collapsed="false">
      <c r="A356" s="32"/>
      <c r="B356" s="32"/>
      <c r="C356" s="33"/>
      <c r="D356" s="10" t="str">
        <f aca="false">IF(COUNTA(A356:C356,E356:G356,J356)=0,"",IF(OR(A356="",AND(B356&lt;&gt;"Gasto",B356&lt;&gt;"Reserva",B356&lt;&gt;"Ahorro"),AND(NOT(ISNUMBER(C356)),NOT(AND(C356="",ISNUMBER(H356)))),AND(ISNUMBER(C356),C356&lt;0),AND(J356&lt;&gt;"",OR(NOT(ISNUMBER(J356)),J356&lt;0))),"REVISAR datos","Correcto"))</f>
        <v/>
      </c>
      <c r="E356" s="34"/>
      <c r="F356" s="34"/>
      <c r="G356" s="35"/>
      <c r="H356" s="23" t="str">
        <f aca="false">IF(AND(B356="Reserva",ISNUMBER(E356),E356&gt;=0,ISNUMBER(F356),F356&gt;=0,ISNUMBER(G356)),MAX(0,E356-F356)/MAX(1,(YEAR(G356)-YEAR(Resumen!$E$4))*12+MONTH(G356)-MONTH(Resumen!$E$4)),"n.a.")</f>
        <v>n.a.</v>
      </c>
      <c r="I356" s="23" t="n">
        <f aca="false">IF(D356="Correcto",IF(ISNUMBER(C356),C356,H356),0)</f>
        <v>0</v>
      </c>
      <c r="J356" s="34"/>
      <c r="K356" s="23" t="n">
        <f aca="false">IF(D356="Correcto",I356-N(J356),0)</f>
        <v>0</v>
      </c>
      <c r="L356" s="1" t="n">
        <f aca="false">IF(COUNTA(A356:C356,E356:G356,J356)&gt;0,ROW(),0)</f>
        <v>0</v>
      </c>
    </row>
    <row r="357" customFormat="false" ht="30" hidden="false" customHeight="true" outlineLevel="0" collapsed="false">
      <c r="A357" s="32"/>
      <c r="B357" s="32"/>
      <c r="C357" s="33"/>
      <c r="D357" s="10" t="str">
        <f aca="false">IF(COUNTA(A357:C357,E357:G357,J357)=0,"",IF(OR(A357="",AND(B357&lt;&gt;"Gasto",B357&lt;&gt;"Reserva",B357&lt;&gt;"Ahorro"),AND(NOT(ISNUMBER(C357)),NOT(AND(C357="",ISNUMBER(H357)))),AND(ISNUMBER(C357),C357&lt;0),AND(J357&lt;&gt;"",OR(NOT(ISNUMBER(J357)),J357&lt;0))),"REVISAR datos","Correcto"))</f>
        <v/>
      </c>
      <c r="E357" s="34"/>
      <c r="F357" s="34"/>
      <c r="G357" s="35"/>
      <c r="H357" s="23" t="str">
        <f aca="false">IF(AND(B357="Reserva",ISNUMBER(E357),E357&gt;=0,ISNUMBER(F357),F357&gt;=0,ISNUMBER(G357)),MAX(0,E357-F357)/MAX(1,(YEAR(G357)-YEAR(Resumen!$E$4))*12+MONTH(G357)-MONTH(Resumen!$E$4)),"n.a.")</f>
        <v>n.a.</v>
      </c>
      <c r="I357" s="23" t="n">
        <f aca="false">IF(D357="Correcto",IF(ISNUMBER(C357),C357,H357),0)</f>
        <v>0</v>
      </c>
      <c r="J357" s="34"/>
      <c r="K357" s="23" t="n">
        <f aca="false">IF(D357="Correcto",I357-N(J357),0)</f>
        <v>0</v>
      </c>
      <c r="L357" s="1" t="n">
        <f aca="false">IF(COUNTA(A357:C357,E357:G357,J357)&gt;0,ROW(),0)</f>
        <v>0</v>
      </c>
    </row>
    <row r="358" customFormat="false" ht="30" hidden="false" customHeight="true" outlineLevel="0" collapsed="false">
      <c r="A358" s="32"/>
      <c r="B358" s="32"/>
      <c r="C358" s="33"/>
      <c r="D358" s="10" t="str">
        <f aca="false">IF(COUNTA(A358:C358,E358:G358,J358)=0,"",IF(OR(A358="",AND(B358&lt;&gt;"Gasto",B358&lt;&gt;"Reserva",B358&lt;&gt;"Ahorro"),AND(NOT(ISNUMBER(C358)),NOT(AND(C358="",ISNUMBER(H358)))),AND(ISNUMBER(C358),C358&lt;0),AND(J358&lt;&gt;"",OR(NOT(ISNUMBER(J358)),J358&lt;0))),"REVISAR datos","Correcto"))</f>
        <v/>
      </c>
      <c r="E358" s="34"/>
      <c r="F358" s="34"/>
      <c r="G358" s="35"/>
      <c r="H358" s="23" t="str">
        <f aca="false">IF(AND(B358="Reserva",ISNUMBER(E358),E358&gt;=0,ISNUMBER(F358),F358&gt;=0,ISNUMBER(G358)),MAX(0,E358-F358)/MAX(1,(YEAR(G358)-YEAR(Resumen!$E$4))*12+MONTH(G358)-MONTH(Resumen!$E$4)),"n.a.")</f>
        <v>n.a.</v>
      </c>
      <c r="I358" s="23" t="n">
        <f aca="false">IF(D358="Correcto",IF(ISNUMBER(C358),C358,H358),0)</f>
        <v>0</v>
      </c>
      <c r="J358" s="34"/>
      <c r="K358" s="23" t="n">
        <f aca="false">IF(D358="Correcto",I358-N(J358),0)</f>
        <v>0</v>
      </c>
      <c r="L358" s="1" t="n">
        <f aca="false">IF(COUNTA(A358:C358,E358:G358,J358)&gt;0,ROW(),0)</f>
        <v>0</v>
      </c>
    </row>
    <row r="359" customFormat="false" ht="30" hidden="false" customHeight="true" outlineLevel="0" collapsed="false">
      <c r="A359" s="32"/>
      <c r="B359" s="32"/>
      <c r="C359" s="33"/>
      <c r="D359" s="10" t="str">
        <f aca="false">IF(COUNTA(A359:C359,E359:G359,J359)=0,"",IF(OR(A359="",AND(B359&lt;&gt;"Gasto",B359&lt;&gt;"Reserva",B359&lt;&gt;"Ahorro"),AND(NOT(ISNUMBER(C359)),NOT(AND(C359="",ISNUMBER(H359)))),AND(ISNUMBER(C359),C359&lt;0),AND(J359&lt;&gt;"",OR(NOT(ISNUMBER(J359)),J359&lt;0))),"REVISAR datos","Correcto"))</f>
        <v/>
      </c>
      <c r="E359" s="34"/>
      <c r="F359" s="34"/>
      <c r="G359" s="35"/>
      <c r="H359" s="23" t="str">
        <f aca="false">IF(AND(B359="Reserva",ISNUMBER(E359),E359&gt;=0,ISNUMBER(F359),F359&gt;=0,ISNUMBER(G359)),MAX(0,E359-F359)/MAX(1,(YEAR(G359)-YEAR(Resumen!$E$4))*12+MONTH(G359)-MONTH(Resumen!$E$4)),"n.a.")</f>
        <v>n.a.</v>
      </c>
      <c r="I359" s="23" t="n">
        <f aca="false">IF(D359="Correcto",IF(ISNUMBER(C359),C359,H359),0)</f>
        <v>0</v>
      </c>
      <c r="J359" s="34"/>
      <c r="K359" s="23" t="n">
        <f aca="false">IF(D359="Correcto",I359-N(J359),0)</f>
        <v>0</v>
      </c>
      <c r="L359" s="1" t="n">
        <f aca="false">IF(COUNTA(A359:C359,E359:G359,J359)&gt;0,ROW(),0)</f>
        <v>0</v>
      </c>
    </row>
    <row r="360" customFormat="false" ht="30" hidden="false" customHeight="true" outlineLevel="0" collapsed="false">
      <c r="A360" s="32"/>
      <c r="B360" s="32"/>
      <c r="C360" s="33"/>
      <c r="D360" s="10" t="str">
        <f aca="false">IF(COUNTA(A360:C360,E360:G360,J360)=0,"",IF(OR(A360="",AND(B360&lt;&gt;"Gasto",B360&lt;&gt;"Reserva",B360&lt;&gt;"Ahorro"),AND(NOT(ISNUMBER(C360)),NOT(AND(C360="",ISNUMBER(H360)))),AND(ISNUMBER(C360),C360&lt;0),AND(J360&lt;&gt;"",OR(NOT(ISNUMBER(J360)),J360&lt;0))),"REVISAR datos","Correcto"))</f>
        <v/>
      </c>
      <c r="E360" s="34"/>
      <c r="F360" s="34"/>
      <c r="G360" s="35"/>
      <c r="H360" s="23" t="str">
        <f aca="false">IF(AND(B360="Reserva",ISNUMBER(E360),E360&gt;=0,ISNUMBER(F360),F360&gt;=0,ISNUMBER(G360)),MAX(0,E360-F360)/MAX(1,(YEAR(G360)-YEAR(Resumen!$E$4))*12+MONTH(G360)-MONTH(Resumen!$E$4)),"n.a.")</f>
        <v>n.a.</v>
      </c>
      <c r="I360" s="23" t="n">
        <f aca="false">IF(D360="Correcto",IF(ISNUMBER(C360),C360,H360),0)</f>
        <v>0</v>
      </c>
      <c r="J360" s="34"/>
      <c r="K360" s="23" t="n">
        <f aca="false">IF(D360="Correcto",I360-N(J360),0)</f>
        <v>0</v>
      </c>
      <c r="L360" s="1" t="n">
        <f aca="false">IF(COUNTA(A360:C360,E360:G360,J360)&gt;0,ROW(),0)</f>
        <v>0</v>
      </c>
    </row>
    <row r="361" customFormat="false" ht="30" hidden="false" customHeight="true" outlineLevel="0" collapsed="false">
      <c r="A361" s="32"/>
      <c r="B361" s="32"/>
      <c r="C361" s="33"/>
      <c r="D361" s="10" t="str">
        <f aca="false">IF(COUNTA(A361:C361,E361:G361,J361)=0,"",IF(OR(A361="",AND(B361&lt;&gt;"Gasto",B361&lt;&gt;"Reserva",B361&lt;&gt;"Ahorro"),AND(NOT(ISNUMBER(C361)),NOT(AND(C361="",ISNUMBER(H361)))),AND(ISNUMBER(C361),C361&lt;0),AND(J361&lt;&gt;"",OR(NOT(ISNUMBER(J361)),J361&lt;0))),"REVISAR datos","Correcto"))</f>
        <v/>
      </c>
      <c r="E361" s="34"/>
      <c r="F361" s="34"/>
      <c r="G361" s="35"/>
      <c r="H361" s="23" t="str">
        <f aca="false">IF(AND(B361="Reserva",ISNUMBER(E361),E361&gt;=0,ISNUMBER(F361),F361&gt;=0,ISNUMBER(G361)),MAX(0,E361-F361)/MAX(1,(YEAR(G361)-YEAR(Resumen!$E$4))*12+MONTH(G361)-MONTH(Resumen!$E$4)),"n.a.")</f>
        <v>n.a.</v>
      </c>
      <c r="I361" s="23" t="n">
        <f aca="false">IF(D361="Correcto",IF(ISNUMBER(C361),C361,H361),0)</f>
        <v>0</v>
      </c>
      <c r="J361" s="34"/>
      <c r="K361" s="23" t="n">
        <f aca="false">IF(D361="Correcto",I361-N(J361),0)</f>
        <v>0</v>
      </c>
      <c r="L361" s="1" t="n">
        <f aca="false">IF(COUNTA(A361:C361,E361:G361,J361)&gt;0,ROW(),0)</f>
        <v>0</v>
      </c>
    </row>
    <row r="362" customFormat="false" ht="30" hidden="false" customHeight="true" outlineLevel="0" collapsed="false">
      <c r="A362" s="32"/>
      <c r="B362" s="32"/>
      <c r="C362" s="33"/>
      <c r="D362" s="10" t="str">
        <f aca="false">IF(COUNTA(A362:C362,E362:G362,J362)=0,"",IF(OR(A362="",AND(B362&lt;&gt;"Gasto",B362&lt;&gt;"Reserva",B362&lt;&gt;"Ahorro"),AND(NOT(ISNUMBER(C362)),NOT(AND(C362="",ISNUMBER(H362)))),AND(ISNUMBER(C362),C362&lt;0),AND(J362&lt;&gt;"",OR(NOT(ISNUMBER(J362)),J362&lt;0))),"REVISAR datos","Correcto"))</f>
        <v/>
      </c>
      <c r="E362" s="34"/>
      <c r="F362" s="34"/>
      <c r="G362" s="35"/>
      <c r="H362" s="23" t="str">
        <f aca="false">IF(AND(B362="Reserva",ISNUMBER(E362),E362&gt;=0,ISNUMBER(F362),F362&gt;=0,ISNUMBER(G362)),MAX(0,E362-F362)/MAX(1,(YEAR(G362)-YEAR(Resumen!$E$4))*12+MONTH(G362)-MONTH(Resumen!$E$4)),"n.a.")</f>
        <v>n.a.</v>
      </c>
      <c r="I362" s="23" t="n">
        <f aca="false">IF(D362="Correcto",IF(ISNUMBER(C362),C362,H362),0)</f>
        <v>0</v>
      </c>
      <c r="J362" s="34"/>
      <c r="K362" s="23" t="n">
        <f aca="false">IF(D362="Correcto",I362-N(J362),0)</f>
        <v>0</v>
      </c>
      <c r="L362" s="1" t="n">
        <f aca="false">IF(COUNTA(A362:C362,E362:G362,J362)&gt;0,ROW(),0)</f>
        <v>0</v>
      </c>
    </row>
    <row r="363" customFormat="false" ht="30" hidden="false" customHeight="true" outlineLevel="0" collapsed="false">
      <c r="A363" s="32"/>
      <c r="B363" s="32"/>
      <c r="C363" s="33"/>
      <c r="D363" s="10" t="str">
        <f aca="false">IF(COUNTA(A363:C363,E363:G363,J363)=0,"",IF(OR(A363="",AND(B363&lt;&gt;"Gasto",B363&lt;&gt;"Reserva",B363&lt;&gt;"Ahorro"),AND(NOT(ISNUMBER(C363)),NOT(AND(C363="",ISNUMBER(H363)))),AND(ISNUMBER(C363),C363&lt;0),AND(J363&lt;&gt;"",OR(NOT(ISNUMBER(J363)),J363&lt;0))),"REVISAR datos","Correcto"))</f>
        <v/>
      </c>
      <c r="E363" s="34"/>
      <c r="F363" s="34"/>
      <c r="G363" s="35"/>
      <c r="H363" s="23" t="str">
        <f aca="false">IF(AND(B363="Reserva",ISNUMBER(E363),E363&gt;=0,ISNUMBER(F363),F363&gt;=0,ISNUMBER(G363)),MAX(0,E363-F363)/MAX(1,(YEAR(G363)-YEAR(Resumen!$E$4))*12+MONTH(G363)-MONTH(Resumen!$E$4)),"n.a.")</f>
        <v>n.a.</v>
      </c>
      <c r="I363" s="23" t="n">
        <f aca="false">IF(D363="Correcto",IF(ISNUMBER(C363),C363,H363),0)</f>
        <v>0</v>
      </c>
      <c r="J363" s="34"/>
      <c r="K363" s="23" t="n">
        <f aca="false">IF(D363="Correcto",I363-N(J363),0)</f>
        <v>0</v>
      </c>
      <c r="L363" s="1" t="n">
        <f aca="false">IF(COUNTA(A363:C363,E363:G363,J363)&gt;0,ROW(),0)</f>
        <v>0</v>
      </c>
    </row>
    <row r="364" customFormat="false" ht="30" hidden="false" customHeight="true" outlineLevel="0" collapsed="false">
      <c r="A364" s="32"/>
      <c r="B364" s="32"/>
      <c r="C364" s="33"/>
      <c r="D364" s="10" t="str">
        <f aca="false">IF(COUNTA(A364:C364,E364:G364,J364)=0,"",IF(OR(A364="",AND(B364&lt;&gt;"Gasto",B364&lt;&gt;"Reserva",B364&lt;&gt;"Ahorro"),AND(NOT(ISNUMBER(C364)),NOT(AND(C364="",ISNUMBER(H364)))),AND(ISNUMBER(C364),C364&lt;0),AND(J364&lt;&gt;"",OR(NOT(ISNUMBER(J364)),J364&lt;0))),"REVISAR datos","Correcto"))</f>
        <v/>
      </c>
      <c r="E364" s="34"/>
      <c r="F364" s="34"/>
      <c r="G364" s="35"/>
      <c r="H364" s="23" t="str">
        <f aca="false">IF(AND(B364="Reserva",ISNUMBER(E364),E364&gt;=0,ISNUMBER(F364),F364&gt;=0,ISNUMBER(G364)),MAX(0,E364-F364)/MAX(1,(YEAR(G364)-YEAR(Resumen!$E$4))*12+MONTH(G364)-MONTH(Resumen!$E$4)),"n.a.")</f>
        <v>n.a.</v>
      </c>
      <c r="I364" s="23" t="n">
        <f aca="false">IF(D364="Correcto",IF(ISNUMBER(C364),C364,H364),0)</f>
        <v>0</v>
      </c>
      <c r="J364" s="34"/>
      <c r="K364" s="23" t="n">
        <f aca="false">IF(D364="Correcto",I364-N(J364),0)</f>
        <v>0</v>
      </c>
      <c r="L364" s="1" t="n">
        <f aca="false">IF(COUNTA(A364:C364,E364:G364,J364)&gt;0,ROW(),0)</f>
        <v>0</v>
      </c>
    </row>
    <row r="365" customFormat="false" ht="30" hidden="false" customHeight="true" outlineLevel="0" collapsed="false">
      <c r="A365" s="32"/>
      <c r="B365" s="32"/>
      <c r="C365" s="33"/>
      <c r="D365" s="10" t="str">
        <f aca="false">IF(COUNTA(A365:C365,E365:G365,J365)=0,"",IF(OR(A365="",AND(B365&lt;&gt;"Gasto",B365&lt;&gt;"Reserva",B365&lt;&gt;"Ahorro"),AND(NOT(ISNUMBER(C365)),NOT(AND(C365="",ISNUMBER(H365)))),AND(ISNUMBER(C365),C365&lt;0),AND(J365&lt;&gt;"",OR(NOT(ISNUMBER(J365)),J365&lt;0))),"REVISAR datos","Correcto"))</f>
        <v/>
      </c>
      <c r="E365" s="34"/>
      <c r="F365" s="34"/>
      <c r="G365" s="35"/>
      <c r="H365" s="23" t="str">
        <f aca="false">IF(AND(B365="Reserva",ISNUMBER(E365),E365&gt;=0,ISNUMBER(F365),F365&gt;=0,ISNUMBER(G365)),MAX(0,E365-F365)/MAX(1,(YEAR(G365)-YEAR(Resumen!$E$4))*12+MONTH(G365)-MONTH(Resumen!$E$4)),"n.a.")</f>
        <v>n.a.</v>
      </c>
      <c r="I365" s="23" t="n">
        <f aca="false">IF(D365="Correcto",IF(ISNUMBER(C365),C365,H365),0)</f>
        <v>0</v>
      </c>
      <c r="J365" s="34"/>
      <c r="K365" s="23" t="n">
        <f aca="false">IF(D365="Correcto",I365-N(J365),0)</f>
        <v>0</v>
      </c>
      <c r="L365" s="1" t="n">
        <f aca="false">IF(COUNTA(A365:C365,E365:G365,J365)&gt;0,ROW(),0)</f>
        <v>0</v>
      </c>
    </row>
    <row r="366" customFormat="false" ht="30" hidden="false" customHeight="true" outlineLevel="0" collapsed="false">
      <c r="A366" s="32"/>
      <c r="B366" s="32"/>
      <c r="C366" s="33"/>
      <c r="D366" s="10" t="str">
        <f aca="false">IF(COUNTA(A366:C366,E366:G366,J366)=0,"",IF(OR(A366="",AND(B366&lt;&gt;"Gasto",B366&lt;&gt;"Reserva",B366&lt;&gt;"Ahorro"),AND(NOT(ISNUMBER(C366)),NOT(AND(C366="",ISNUMBER(H366)))),AND(ISNUMBER(C366),C366&lt;0),AND(J366&lt;&gt;"",OR(NOT(ISNUMBER(J366)),J366&lt;0))),"REVISAR datos","Correcto"))</f>
        <v/>
      </c>
      <c r="E366" s="34"/>
      <c r="F366" s="34"/>
      <c r="G366" s="35"/>
      <c r="H366" s="23" t="str">
        <f aca="false">IF(AND(B366="Reserva",ISNUMBER(E366),E366&gt;=0,ISNUMBER(F366),F366&gt;=0,ISNUMBER(G366)),MAX(0,E366-F366)/MAX(1,(YEAR(G366)-YEAR(Resumen!$E$4))*12+MONTH(G366)-MONTH(Resumen!$E$4)),"n.a.")</f>
        <v>n.a.</v>
      </c>
      <c r="I366" s="23" t="n">
        <f aca="false">IF(D366="Correcto",IF(ISNUMBER(C366),C366,H366),0)</f>
        <v>0</v>
      </c>
      <c r="J366" s="34"/>
      <c r="K366" s="23" t="n">
        <f aca="false">IF(D366="Correcto",I366-N(J366),0)</f>
        <v>0</v>
      </c>
      <c r="L366" s="1" t="n">
        <f aca="false">IF(COUNTA(A366:C366,E366:G366,J366)&gt;0,ROW(),0)</f>
        <v>0</v>
      </c>
    </row>
    <row r="367" customFormat="false" ht="30" hidden="false" customHeight="true" outlineLevel="0" collapsed="false">
      <c r="A367" s="32"/>
      <c r="B367" s="32"/>
      <c r="C367" s="33"/>
      <c r="D367" s="10" t="str">
        <f aca="false">IF(COUNTA(A367:C367,E367:G367,J367)=0,"",IF(OR(A367="",AND(B367&lt;&gt;"Gasto",B367&lt;&gt;"Reserva",B367&lt;&gt;"Ahorro"),AND(NOT(ISNUMBER(C367)),NOT(AND(C367="",ISNUMBER(H367)))),AND(ISNUMBER(C367),C367&lt;0),AND(J367&lt;&gt;"",OR(NOT(ISNUMBER(J367)),J367&lt;0))),"REVISAR datos","Correcto"))</f>
        <v/>
      </c>
      <c r="E367" s="34"/>
      <c r="F367" s="34"/>
      <c r="G367" s="35"/>
      <c r="H367" s="23" t="str">
        <f aca="false">IF(AND(B367="Reserva",ISNUMBER(E367),E367&gt;=0,ISNUMBER(F367),F367&gt;=0,ISNUMBER(G367)),MAX(0,E367-F367)/MAX(1,(YEAR(G367)-YEAR(Resumen!$E$4))*12+MONTH(G367)-MONTH(Resumen!$E$4)),"n.a.")</f>
        <v>n.a.</v>
      </c>
      <c r="I367" s="23" t="n">
        <f aca="false">IF(D367="Correcto",IF(ISNUMBER(C367),C367,H367),0)</f>
        <v>0</v>
      </c>
      <c r="J367" s="34"/>
      <c r="K367" s="23" t="n">
        <f aca="false">IF(D367="Correcto",I367-N(J367),0)</f>
        <v>0</v>
      </c>
      <c r="L367" s="1" t="n">
        <f aca="false">IF(COUNTA(A367:C367,E367:G367,J367)&gt;0,ROW(),0)</f>
        <v>0</v>
      </c>
    </row>
    <row r="368" customFormat="false" ht="30" hidden="false" customHeight="true" outlineLevel="0" collapsed="false">
      <c r="A368" s="32"/>
      <c r="B368" s="32"/>
      <c r="C368" s="33"/>
      <c r="D368" s="10" t="str">
        <f aca="false">IF(COUNTA(A368:C368,E368:G368,J368)=0,"",IF(OR(A368="",AND(B368&lt;&gt;"Gasto",B368&lt;&gt;"Reserva",B368&lt;&gt;"Ahorro"),AND(NOT(ISNUMBER(C368)),NOT(AND(C368="",ISNUMBER(H368)))),AND(ISNUMBER(C368),C368&lt;0),AND(J368&lt;&gt;"",OR(NOT(ISNUMBER(J368)),J368&lt;0))),"REVISAR datos","Correcto"))</f>
        <v/>
      </c>
      <c r="E368" s="34"/>
      <c r="F368" s="34"/>
      <c r="G368" s="35"/>
      <c r="H368" s="23" t="str">
        <f aca="false">IF(AND(B368="Reserva",ISNUMBER(E368),E368&gt;=0,ISNUMBER(F368),F368&gt;=0,ISNUMBER(G368)),MAX(0,E368-F368)/MAX(1,(YEAR(G368)-YEAR(Resumen!$E$4))*12+MONTH(G368)-MONTH(Resumen!$E$4)),"n.a.")</f>
        <v>n.a.</v>
      </c>
      <c r="I368" s="23" t="n">
        <f aca="false">IF(D368="Correcto",IF(ISNUMBER(C368),C368,H368),0)</f>
        <v>0</v>
      </c>
      <c r="J368" s="34"/>
      <c r="K368" s="23" t="n">
        <f aca="false">IF(D368="Correcto",I368-N(J368),0)</f>
        <v>0</v>
      </c>
      <c r="L368" s="1" t="n">
        <f aca="false">IF(COUNTA(A368:C368,E368:G368,J368)&gt;0,ROW(),0)</f>
        <v>0</v>
      </c>
    </row>
    <row r="369" customFormat="false" ht="30" hidden="false" customHeight="true" outlineLevel="0" collapsed="false">
      <c r="A369" s="32"/>
      <c r="B369" s="32"/>
      <c r="C369" s="33"/>
      <c r="D369" s="10" t="str">
        <f aca="false">IF(COUNTA(A369:C369,E369:G369,J369)=0,"",IF(OR(A369="",AND(B369&lt;&gt;"Gasto",B369&lt;&gt;"Reserva",B369&lt;&gt;"Ahorro"),AND(NOT(ISNUMBER(C369)),NOT(AND(C369="",ISNUMBER(H369)))),AND(ISNUMBER(C369),C369&lt;0),AND(J369&lt;&gt;"",OR(NOT(ISNUMBER(J369)),J369&lt;0))),"REVISAR datos","Correcto"))</f>
        <v/>
      </c>
      <c r="E369" s="34"/>
      <c r="F369" s="34"/>
      <c r="G369" s="35"/>
      <c r="H369" s="23" t="str">
        <f aca="false">IF(AND(B369="Reserva",ISNUMBER(E369),E369&gt;=0,ISNUMBER(F369),F369&gt;=0,ISNUMBER(G369)),MAX(0,E369-F369)/MAX(1,(YEAR(G369)-YEAR(Resumen!$E$4))*12+MONTH(G369)-MONTH(Resumen!$E$4)),"n.a.")</f>
        <v>n.a.</v>
      </c>
      <c r="I369" s="23" t="n">
        <f aca="false">IF(D369="Correcto",IF(ISNUMBER(C369),C369,H369),0)</f>
        <v>0</v>
      </c>
      <c r="J369" s="34"/>
      <c r="K369" s="23" t="n">
        <f aca="false">IF(D369="Correcto",I369-N(J369),0)</f>
        <v>0</v>
      </c>
      <c r="L369" s="1" t="n">
        <f aca="false">IF(COUNTA(A369:C369,E369:G369,J369)&gt;0,ROW(),0)</f>
        <v>0</v>
      </c>
    </row>
    <row r="370" customFormat="false" ht="30" hidden="false" customHeight="true" outlineLevel="0" collapsed="false">
      <c r="A370" s="32"/>
      <c r="B370" s="32"/>
      <c r="C370" s="33"/>
      <c r="D370" s="10" t="str">
        <f aca="false">IF(COUNTA(A370:C370,E370:G370,J370)=0,"",IF(OR(A370="",AND(B370&lt;&gt;"Gasto",B370&lt;&gt;"Reserva",B370&lt;&gt;"Ahorro"),AND(NOT(ISNUMBER(C370)),NOT(AND(C370="",ISNUMBER(H370)))),AND(ISNUMBER(C370),C370&lt;0),AND(J370&lt;&gt;"",OR(NOT(ISNUMBER(J370)),J370&lt;0))),"REVISAR datos","Correcto"))</f>
        <v/>
      </c>
      <c r="E370" s="34"/>
      <c r="F370" s="34"/>
      <c r="G370" s="35"/>
      <c r="H370" s="23" t="str">
        <f aca="false">IF(AND(B370="Reserva",ISNUMBER(E370),E370&gt;=0,ISNUMBER(F370),F370&gt;=0,ISNUMBER(G370)),MAX(0,E370-F370)/MAX(1,(YEAR(G370)-YEAR(Resumen!$E$4))*12+MONTH(G370)-MONTH(Resumen!$E$4)),"n.a.")</f>
        <v>n.a.</v>
      </c>
      <c r="I370" s="23" t="n">
        <f aca="false">IF(D370="Correcto",IF(ISNUMBER(C370),C370,H370),0)</f>
        <v>0</v>
      </c>
      <c r="J370" s="34"/>
      <c r="K370" s="23" t="n">
        <f aca="false">IF(D370="Correcto",I370-N(J370),0)</f>
        <v>0</v>
      </c>
      <c r="L370" s="1" t="n">
        <f aca="false">IF(COUNTA(A370:C370,E370:G370,J370)&gt;0,ROW(),0)</f>
        <v>0</v>
      </c>
    </row>
    <row r="371" customFormat="false" ht="30" hidden="false" customHeight="true" outlineLevel="0" collapsed="false">
      <c r="A371" s="32"/>
      <c r="B371" s="32"/>
      <c r="C371" s="33"/>
      <c r="D371" s="10" t="str">
        <f aca="false">IF(COUNTA(A371:C371,E371:G371,J371)=0,"",IF(OR(A371="",AND(B371&lt;&gt;"Gasto",B371&lt;&gt;"Reserva",B371&lt;&gt;"Ahorro"),AND(NOT(ISNUMBER(C371)),NOT(AND(C371="",ISNUMBER(H371)))),AND(ISNUMBER(C371),C371&lt;0),AND(J371&lt;&gt;"",OR(NOT(ISNUMBER(J371)),J371&lt;0))),"REVISAR datos","Correcto"))</f>
        <v/>
      </c>
      <c r="E371" s="34"/>
      <c r="F371" s="34"/>
      <c r="G371" s="35"/>
      <c r="H371" s="23" t="str">
        <f aca="false">IF(AND(B371="Reserva",ISNUMBER(E371),E371&gt;=0,ISNUMBER(F371),F371&gt;=0,ISNUMBER(G371)),MAX(0,E371-F371)/MAX(1,(YEAR(G371)-YEAR(Resumen!$E$4))*12+MONTH(G371)-MONTH(Resumen!$E$4)),"n.a.")</f>
        <v>n.a.</v>
      </c>
      <c r="I371" s="23" t="n">
        <f aca="false">IF(D371="Correcto",IF(ISNUMBER(C371),C371,H371),0)</f>
        <v>0</v>
      </c>
      <c r="J371" s="34"/>
      <c r="K371" s="23" t="n">
        <f aca="false">IF(D371="Correcto",I371-N(J371),0)</f>
        <v>0</v>
      </c>
      <c r="L371" s="1" t="n">
        <f aca="false">IF(COUNTA(A371:C371,E371:G371,J371)&gt;0,ROW(),0)</f>
        <v>0</v>
      </c>
    </row>
    <row r="372" customFormat="false" ht="30" hidden="false" customHeight="true" outlineLevel="0" collapsed="false">
      <c r="A372" s="32"/>
      <c r="B372" s="32"/>
      <c r="C372" s="33"/>
      <c r="D372" s="10" t="str">
        <f aca="false">IF(COUNTA(A372:C372,E372:G372,J372)=0,"",IF(OR(A372="",AND(B372&lt;&gt;"Gasto",B372&lt;&gt;"Reserva",B372&lt;&gt;"Ahorro"),AND(NOT(ISNUMBER(C372)),NOT(AND(C372="",ISNUMBER(H372)))),AND(ISNUMBER(C372),C372&lt;0),AND(J372&lt;&gt;"",OR(NOT(ISNUMBER(J372)),J372&lt;0))),"REVISAR datos","Correcto"))</f>
        <v/>
      </c>
      <c r="E372" s="34"/>
      <c r="F372" s="34"/>
      <c r="G372" s="35"/>
      <c r="H372" s="23" t="str">
        <f aca="false">IF(AND(B372="Reserva",ISNUMBER(E372),E372&gt;=0,ISNUMBER(F372),F372&gt;=0,ISNUMBER(G372)),MAX(0,E372-F372)/MAX(1,(YEAR(G372)-YEAR(Resumen!$E$4))*12+MONTH(G372)-MONTH(Resumen!$E$4)),"n.a.")</f>
        <v>n.a.</v>
      </c>
      <c r="I372" s="23" t="n">
        <f aca="false">IF(D372="Correcto",IF(ISNUMBER(C372),C372,H372),0)</f>
        <v>0</v>
      </c>
      <c r="J372" s="34"/>
      <c r="K372" s="23" t="n">
        <f aca="false">IF(D372="Correcto",I372-N(J372),0)</f>
        <v>0</v>
      </c>
      <c r="L372" s="1" t="n">
        <f aca="false">IF(COUNTA(A372:C372,E372:G372,J372)&gt;0,ROW(),0)</f>
        <v>0</v>
      </c>
    </row>
    <row r="373" customFormat="false" ht="30" hidden="false" customHeight="true" outlineLevel="0" collapsed="false">
      <c r="A373" s="32"/>
      <c r="B373" s="32"/>
      <c r="C373" s="33"/>
      <c r="D373" s="10" t="str">
        <f aca="false">IF(COUNTA(A373:C373,E373:G373,J373)=0,"",IF(OR(A373="",AND(B373&lt;&gt;"Gasto",B373&lt;&gt;"Reserva",B373&lt;&gt;"Ahorro"),AND(NOT(ISNUMBER(C373)),NOT(AND(C373="",ISNUMBER(H373)))),AND(ISNUMBER(C373),C373&lt;0),AND(J373&lt;&gt;"",OR(NOT(ISNUMBER(J373)),J373&lt;0))),"REVISAR datos","Correcto"))</f>
        <v/>
      </c>
      <c r="E373" s="34"/>
      <c r="F373" s="34"/>
      <c r="G373" s="35"/>
      <c r="H373" s="23" t="str">
        <f aca="false">IF(AND(B373="Reserva",ISNUMBER(E373),E373&gt;=0,ISNUMBER(F373),F373&gt;=0,ISNUMBER(G373)),MAX(0,E373-F373)/MAX(1,(YEAR(G373)-YEAR(Resumen!$E$4))*12+MONTH(G373)-MONTH(Resumen!$E$4)),"n.a.")</f>
        <v>n.a.</v>
      </c>
      <c r="I373" s="23" t="n">
        <f aca="false">IF(D373="Correcto",IF(ISNUMBER(C373),C373,H373),0)</f>
        <v>0</v>
      </c>
      <c r="J373" s="34"/>
      <c r="K373" s="23" t="n">
        <f aca="false">IF(D373="Correcto",I373-N(J373),0)</f>
        <v>0</v>
      </c>
      <c r="L373" s="1" t="n">
        <f aca="false">IF(COUNTA(A373:C373,E373:G373,J373)&gt;0,ROW(),0)</f>
        <v>0</v>
      </c>
    </row>
    <row r="374" customFormat="false" ht="30" hidden="false" customHeight="true" outlineLevel="0" collapsed="false">
      <c r="A374" s="32"/>
      <c r="B374" s="32"/>
      <c r="C374" s="33"/>
      <c r="D374" s="10" t="str">
        <f aca="false">IF(COUNTA(A374:C374,E374:G374,J374)=0,"",IF(OR(A374="",AND(B374&lt;&gt;"Gasto",B374&lt;&gt;"Reserva",B374&lt;&gt;"Ahorro"),AND(NOT(ISNUMBER(C374)),NOT(AND(C374="",ISNUMBER(H374)))),AND(ISNUMBER(C374),C374&lt;0),AND(J374&lt;&gt;"",OR(NOT(ISNUMBER(J374)),J374&lt;0))),"REVISAR datos","Correcto"))</f>
        <v/>
      </c>
      <c r="E374" s="34"/>
      <c r="F374" s="34"/>
      <c r="G374" s="35"/>
      <c r="H374" s="23" t="str">
        <f aca="false">IF(AND(B374="Reserva",ISNUMBER(E374),E374&gt;=0,ISNUMBER(F374),F374&gt;=0,ISNUMBER(G374)),MAX(0,E374-F374)/MAX(1,(YEAR(G374)-YEAR(Resumen!$E$4))*12+MONTH(G374)-MONTH(Resumen!$E$4)),"n.a.")</f>
        <v>n.a.</v>
      </c>
      <c r="I374" s="23" t="n">
        <f aca="false">IF(D374="Correcto",IF(ISNUMBER(C374),C374,H374),0)</f>
        <v>0</v>
      </c>
      <c r="J374" s="34"/>
      <c r="K374" s="23" t="n">
        <f aca="false">IF(D374="Correcto",I374-N(J374),0)</f>
        <v>0</v>
      </c>
      <c r="L374" s="1" t="n">
        <f aca="false">IF(COUNTA(A374:C374,E374:G374,J374)&gt;0,ROW(),0)</f>
        <v>0</v>
      </c>
    </row>
    <row r="375" customFormat="false" ht="30" hidden="false" customHeight="true" outlineLevel="0" collapsed="false">
      <c r="A375" s="32"/>
      <c r="B375" s="32"/>
      <c r="C375" s="33"/>
      <c r="D375" s="10" t="str">
        <f aca="false">IF(COUNTA(A375:C375,E375:G375,J375)=0,"",IF(OR(A375="",AND(B375&lt;&gt;"Gasto",B375&lt;&gt;"Reserva",B375&lt;&gt;"Ahorro"),AND(NOT(ISNUMBER(C375)),NOT(AND(C375="",ISNUMBER(H375)))),AND(ISNUMBER(C375),C375&lt;0),AND(J375&lt;&gt;"",OR(NOT(ISNUMBER(J375)),J375&lt;0))),"REVISAR datos","Correcto"))</f>
        <v/>
      </c>
      <c r="E375" s="34"/>
      <c r="F375" s="34"/>
      <c r="G375" s="35"/>
      <c r="H375" s="23" t="str">
        <f aca="false">IF(AND(B375="Reserva",ISNUMBER(E375),E375&gt;=0,ISNUMBER(F375),F375&gt;=0,ISNUMBER(G375)),MAX(0,E375-F375)/MAX(1,(YEAR(G375)-YEAR(Resumen!$E$4))*12+MONTH(G375)-MONTH(Resumen!$E$4)),"n.a.")</f>
        <v>n.a.</v>
      </c>
      <c r="I375" s="23" t="n">
        <f aca="false">IF(D375="Correcto",IF(ISNUMBER(C375),C375,H375),0)</f>
        <v>0</v>
      </c>
      <c r="J375" s="34"/>
      <c r="K375" s="23" t="n">
        <f aca="false">IF(D375="Correcto",I375-N(J375),0)</f>
        <v>0</v>
      </c>
      <c r="L375" s="1" t="n">
        <f aca="false">IF(COUNTA(A375:C375,E375:G375,J375)&gt;0,ROW(),0)</f>
        <v>0</v>
      </c>
    </row>
    <row r="376" customFormat="false" ht="30" hidden="false" customHeight="true" outlineLevel="0" collapsed="false">
      <c r="A376" s="32"/>
      <c r="B376" s="32"/>
      <c r="C376" s="33"/>
      <c r="D376" s="10" t="str">
        <f aca="false">IF(COUNTA(A376:C376,E376:G376,J376)=0,"",IF(OR(A376="",AND(B376&lt;&gt;"Gasto",B376&lt;&gt;"Reserva",B376&lt;&gt;"Ahorro"),AND(NOT(ISNUMBER(C376)),NOT(AND(C376="",ISNUMBER(H376)))),AND(ISNUMBER(C376),C376&lt;0),AND(J376&lt;&gt;"",OR(NOT(ISNUMBER(J376)),J376&lt;0))),"REVISAR datos","Correcto"))</f>
        <v/>
      </c>
      <c r="E376" s="34"/>
      <c r="F376" s="34"/>
      <c r="G376" s="35"/>
      <c r="H376" s="23" t="str">
        <f aca="false">IF(AND(B376="Reserva",ISNUMBER(E376),E376&gt;=0,ISNUMBER(F376),F376&gt;=0,ISNUMBER(G376)),MAX(0,E376-F376)/MAX(1,(YEAR(G376)-YEAR(Resumen!$E$4))*12+MONTH(G376)-MONTH(Resumen!$E$4)),"n.a.")</f>
        <v>n.a.</v>
      </c>
      <c r="I376" s="23" t="n">
        <f aca="false">IF(D376="Correcto",IF(ISNUMBER(C376),C376,H376),0)</f>
        <v>0</v>
      </c>
      <c r="J376" s="34"/>
      <c r="K376" s="23" t="n">
        <f aca="false">IF(D376="Correcto",I376-N(J376),0)</f>
        <v>0</v>
      </c>
      <c r="L376" s="1" t="n">
        <f aca="false">IF(COUNTA(A376:C376,E376:G376,J376)&gt;0,ROW(),0)</f>
        <v>0</v>
      </c>
    </row>
    <row r="377" customFormat="false" ht="30" hidden="false" customHeight="true" outlineLevel="0" collapsed="false">
      <c r="A377" s="32"/>
      <c r="B377" s="32"/>
      <c r="C377" s="33"/>
      <c r="D377" s="10" t="str">
        <f aca="false">IF(COUNTA(A377:C377,E377:G377,J377)=0,"",IF(OR(A377="",AND(B377&lt;&gt;"Gasto",B377&lt;&gt;"Reserva",B377&lt;&gt;"Ahorro"),AND(NOT(ISNUMBER(C377)),NOT(AND(C377="",ISNUMBER(H377)))),AND(ISNUMBER(C377),C377&lt;0),AND(J377&lt;&gt;"",OR(NOT(ISNUMBER(J377)),J377&lt;0))),"REVISAR datos","Correcto"))</f>
        <v/>
      </c>
      <c r="E377" s="34"/>
      <c r="F377" s="34"/>
      <c r="G377" s="35"/>
      <c r="H377" s="23" t="str">
        <f aca="false">IF(AND(B377="Reserva",ISNUMBER(E377),E377&gt;=0,ISNUMBER(F377),F377&gt;=0,ISNUMBER(G377)),MAX(0,E377-F377)/MAX(1,(YEAR(G377)-YEAR(Resumen!$E$4))*12+MONTH(G377)-MONTH(Resumen!$E$4)),"n.a.")</f>
        <v>n.a.</v>
      </c>
      <c r="I377" s="23" t="n">
        <f aca="false">IF(D377="Correcto",IF(ISNUMBER(C377),C377,H377),0)</f>
        <v>0</v>
      </c>
      <c r="J377" s="34"/>
      <c r="K377" s="23" t="n">
        <f aca="false">IF(D377="Correcto",I377-N(J377),0)</f>
        <v>0</v>
      </c>
      <c r="L377" s="1" t="n">
        <f aca="false">IF(COUNTA(A377:C377,E377:G377,J377)&gt;0,ROW(),0)</f>
        <v>0</v>
      </c>
    </row>
    <row r="378" customFormat="false" ht="30" hidden="false" customHeight="true" outlineLevel="0" collapsed="false">
      <c r="A378" s="32"/>
      <c r="B378" s="32"/>
      <c r="C378" s="33"/>
      <c r="D378" s="10" t="str">
        <f aca="false">IF(COUNTA(A378:C378,E378:G378,J378)=0,"",IF(OR(A378="",AND(B378&lt;&gt;"Gasto",B378&lt;&gt;"Reserva",B378&lt;&gt;"Ahorro"),AND(NOT(ISNUMBER(C378)),NOT(AND(C378="",ISNUMBER(H378)))),AND(ISNUMBER(C378),C378&lt;0),AND(J378&lt;&gt;"",OR(NOT(ISNUMBER(J378)),J378&lt;0))),"REVISAR datos","Correcto"))</f>
        <v/>
      </c>
      <c r="E378" s="34"/>
      <c r="F378" s="34"/>
      <c r="G378" s="35"/>
      <c r="H378" s="23" t="str">
        <f aca="false">IF(AND(B378="Reserva",ISNUMBER(E378),E378&gt;=0,ISNUMBER(F378),F378&gt;=0,ISNUMBER(G378)),MAX(0,E378-F378)/MAX(1,(YEAR(G378)-YEAR(Resumen!$E$4))*12+MONTH(G378)-MONTH(Resumen!$E$4)),"n.a.")</f>
        <v>n.a.</v>
      </c>
      <c r="I378" s="23" t="n">
        <f aca="false">IF(D378="Correcto",IF(ISNUMBER(C378),C378,H378),0)</f>
        <v>0</v>
      </c>
      <c r="J378" s="34"/>
      <c r="K378" s="23" t="n">
        <f aca="false">IF(D378="Correcto",I378-N(J378),0)</f>
        <v>0</v>
      </c>
      <c r="L378" s="1" t="n">
        <f aca="false">IF(COUNTA(A378:C378,E378:G378,J378)&gt;0,ROW(),0)</f>
        <v>0</v>
      </c>
    </row>
    <row r="379" customFormat="false" ht="30" hidden="false" customHeight="true" outlineLevel="0" collapsed="false">
      <c r="A379" s="32"/>
      <c r="B379" s="32"/>
      <c r="C379" s="33"/>
      <c r="D379" s="10" t="str">
        <f aca="false">IF(COUNTA(A379:C379,E379:G379,J379)=0,"",IF(OR(A379="",AND(B379&lt;&gt;"Gasto",B379&lt;&gt;"Reserva",B379&lt;&gt;"Ahorro"),AND(NOT(ISNUMBER(C379)),NOT(AND(C379="",ISNUMBER(H379)))),AND(ISNUMBER(C379),C379&lt;0),AND(J379&lt;&gt;"",OR(NOT(ISNUMBER(J379)),J379&lt;0))),"REVISAR datos","Correcto"))</f>
        <v/>
      </c>
      <c r="E379" s="34"/>
      <c r="F379" s="34"/>
      <c r="G379" s="35"/>
      <c r="H379" s="23" t="str">
        <f aca="false">IF(AND(B379="Reserva",ISNUMBER(E379),E379&gt;=0,ISNUMBER(F379),F379&gt;=0,ISNUMBER(G379)),MAX(0,E379-F379)/MAX(1,(YEAR(G379)-YEAR(Resumen!$E$4))*12+MONTH(G379)-MONTH(Resumen!$E$4)),"n.a.")</f>
        <v>n.a.</v>
      </c>
      <c r="I379" s="23" t="n">
        <f aca="false">IF(D379="Correcto",IF(ISNUMBER(C379),C379,H379),0)</f>
        <v>0</v>
      </c>
      <c r="J379" s="34"/>
      <c r="K379" s="23" t="n">
        <f aca="false">IF(D379="Correcto",I379-N(J379),0)</f>
        <v>0</v>
      </c>
      <c r="L379" s="1" t="n">
        <f aca="false">IF(COUNTA(A379:C379,E379:G379,J379)&gt;0,ROW(),0)</f>
        <v>0</v>
      </c>
    </row>
    <row r="380" customFormat="false" ht="30" hidden="false" customHeight="true" outlineLevel="0" collapsed="false">
      <c r="A380" s="32"/>
      <c r="B380" s="32"/>
      <c r="C380" s="33"/>
      <c r="D380" s="10" t="str">
        <f aca="false">IF(COUNTA(A380:C380,E380:G380,J380)=0,"",IF(OR(A380="",AND(B380&lt;&gt;"Gasto",B380&lt;&gt;"Reserva",B380&lt;&gt;"Ahorro"),AND(NOT(ISNUMBER(C380)),NOT(AND(C380="",ISNUMBER(H380)))),AND(ISNUMBER(C380),C380&lt;0),AND(J380&lt;&gt;"",OR(NOT(ISNUMBER(J380)),J380&lt;0))),"REVISAR datos","Correcto"))</f>
        <v/>
      </c>
      <c r="E380" s="34"/>
      <c r="F380" s="34"/>
      <c r="G380" s="35"/>
      <c r="H380" s="23" t="str">
        <f aca="false">IF(AND(B380="Reserva",ISNUMBER(E380),E380&gt;=0,ISNUMBER(F380),F380&gt;=0,ISNUMBER(G380)),MAX(0,E380-F380)/MAX(1,(YEAR(G380)-YEAR(Resumen!$E$4))*12+MONTH(G380)-MONTH(Resumen!$E$4)),"n.a.")</f>
        <v>n.a.</v>
      </c>
      <c r="I380" s="23" t="n">
        <f aca="false">IF(D380="Correcto",IF(ISNUMBER(C380),C380,H380),0)</f>
        <v>0</v>
      </c>
      <c r="J380" s="34"/>
      <c r="K380" s="23" t="n">
        <f aca="false">IF(D380="Correcto",I380-N(J380),0)</f>
        <v>0</v>
      </c>
      <c r="L380" s="1" t="n">
        <f aca="false">IF(COUNTA(A380:C380,E380:G380,J380)&gt;0,ROW(),0)</f>
        <v>0</v>
      </c>
    </row>
    <row r="381" customFormat="false" ht="30" hidden="false" customHeight="true" outlineLevel="0" collapsed="false">
      <c r="A381" s="32"/>
      <c r="B381" s="32"/>
      <c r="C381" s="33"/>
      <c r="D381" s="10" t="str">
        <f aca="false">IF(COUNTA(A381:C381,E381:G381,J381)=0,"",IF(OR(A381="",AND(B381&lt;&gt;"Gasto",B381&lt;&gt;"Reserva",B381&lt;&gt;"Ahorro"),AND(NOT(ISNUMBER(C381)),NOT(AND(C381="",ISNUMBER(H381)))),AND(ISNUMBER(C381),C381&lt;0),AND(J381&lt;&gt;"",OR(NOT(ISNUMBER(J381)),J381&lt;0))),"REVISAR datos","Correcto"))</f>
        <v/>
      </c>
      <c r="E381" s="34"/>
      <c r="F381" s="34"/>
      <c r="G381" s="35"/>
      <c r="H381" s="23" t="str">
        <f aca="false">IF(AND(B381="Reserva",ISNUMBER(E381),E381&gt;=0,ISNUMBER(F381),F381&gt;=0,ISNUMBER(G381)),MAX(0,E381-F381)/MAX(1,(YEAR(G381)-YEAR(Resumen!$E$4))*12+MONTH(G381)-MONTH(Resumen!$E$4)),"n.a.")</f>
        <v>n.a.</v>
      </c>
      <c r="I381" s="23" t="n">
        <f aca="false">IF(D381="Correcto",IF(ISNUMBER(C381),C381,H381),0)</f>
        <v>0</v>
      </c>
      <c r="J381" s="34"/>
      <c r="K381" s="23" t="n">
        <f aca="false">IF(D381="Correcto",I381-N(J381),0)</f>
        <v>0</v>
      </c>
      <c r="L381" s="1" t="n">
        <f aca="false">IF(COUNTA(A381:C381,E381:G381,J381)&gt;0,ROW(),0)</f>
        <v>0</v>
      </c>
    </row>
    <row r="382" customFormat="false" ht="30" hidden="false" customHeight="true" outlineLevel="0" collapsed="false">
      <c r="A382" s="32"/>
      <c r="B382" s="32"/>
      <c r="C382" s="33"/>
      <c r="D382" s="10" t="str">
        <f aca="false">IF(COUNTA(A382:C382,E382:G382,J382)=0,"",IF(OR(A382="",AND(B382&lt;&gt;"Gasto",B382&lt;&gt;"Reserva",B382&lt;&gt;"Ahorro"),AND(NOT(ISNUMBER(C382)),NOT(AND(C382="",ISNUMBER(H382)))),AND(ISNUMBER(C382),C382&lt;0),AND(J382&lt;&gt;"",OR(NOT(ISNUMBER(J382)),J382&lt;0))),"REVISAR datos","Correcto"))</f>
        <v/>
      </c>
      <c r="E382" s="34"/>
      <c r="F382" s="34"/>
      <c r="G382" s="35"/>
      <c r="H382" s="23" t="str">
        <f aca="false">IF(AND(B382="Reserva",ISNUMBER(E382),E382&gt;=0,ISNUMBER(F382),F382&gt;=0,ISNUMBER(G382)),MAX(0,E382-F382)/MAX(1,(YEAR(G382)-YEAR(Resumen!$E$4))*12+MONTH(G382)-MONTH(Resumen!$E$4)),"n.a.")</f>
        <v>n.a.</v>
      </c>
      <c r="I382" s="23" t="n">
        <f aca="false">IF(D382="Correcto",IF(ISNUMBER(C382),C382,H382),0)</f>
        <v>0</v>
      </c>
      <c r="J382" s="34"/>
      <c r="K382" s="23" t="n">
        <f aca="false">IF(D382="Correcto",I382-N(J382),0)</f>
        <v>0</v>
      </c>
      <c r="L382" s="1" t="n">
        <f aca="false">IF(COUNTA(A382:C382,E382:G382,J382)&gt;0,ROW(),0)</f>
        <v>0</v>
      </c>
    </row>
    <row r="383" customFormat="false" ht="30" hidden="false" customHeight="true" outlineLevel="0" collapsed="false">
      <c r="A383" s="32"/>
      <c r="B383" s="32"/>
      <c r="C383" s="33"/>
      <c r="D383" s="10" t="str">
        <f aca="false">IF(COUNTA(A383:C383,E383:G383,J383)=0,"",IF(OR(A383="",AND(B383&lt;&gt;"Gasto",B383&lt;&gt;"Reserva",B383&lt;&gt;"Ahorro"),AND(NOT(ISNUMBER(C383)),NOT(AND(C383="",ISNUMBER(H383)))),AND(ISNUMBER(C383),C383&lt;0),AND(J383&lt;&gt;"",OR(NOT(ISNUMBER(J383)),J383&lt;0))),"REVISAR datos","Correcto"))</f>
        <v/>
      </c>
      <c r="E383" s="34"/>
      <c r="F383" s="34"/>
      <c r="G383" s="35"/>
      <c r="H383" s="23" t="str">
        <f aca="false">IF(AND(B383="Reserva",ISNUMBER(E383),E383&gt;=0,ISNUMBER(F383),F383&gt;=0,ISNUMBER(G383)),MAX(0,E383-F383)/MAX(1,(YEAR(G383)-YEAR(Resumen!$E$4))*12+MONTH(G383)-MONTH(Resumen!$E$4)),"n.a.")</f>
        <v>n.a.</v>
      </c>
      <c r="I383" s="23" t="n">
        <f aca="false">IF(D383="Correcto",IF(ISNUMBER(C383),C383,H383),0)</f>
        <v>0</v>
      </c>
      <c r="J383" s="34"/>
      <c r="K383" s="23" t="n">
        <f aca="false">IF(D383="Correcto",I383-N(J383),0)</f>
        <v>0</v>
      </c>
      <c r="L383" s="1" t="n">
        <f aca="false">IF(COUNTA(A383:C383,E383:G383,J383)&gt;0,ROW(),0)</f>
        <v>0</v>
      </c>
    </row>
    <row r="384" customFormat="false" ht="30" hidden="false" customHeight="true" outlineLevel="0" collapsed="false">
      <c r="A384" s="32"/>
      <c r="B384" s="32"/>
      <c r="C384" s="33"/>
      <c r="D384" s="10" t="str">
        <f aca="false">IF(COUNTA(A384:C384,E384:G384,J384)=0,"",IF(OR(A384="",AND(B384&lt;&gt;"Gasto",B384&lt;&gt;"Reserva",B384&lt;&gt;"Ahorro"),AND(NOT(ISNUMBER(C384)),NOT(AND(C384="",ISNUMBER(H384)))),AND(ISNUMBER(C384),C384&lt;0),AND(J384&lt;&gt;"",OR(NOT(ISNUMBER(J384)),J384&lt;0))),"REVISAR datos","Correcto"))</f>
        <v/>
      </c>
      <c r="E384" s="34"/>
      <c r="F384" s="34"/>
      <c r="G384" s="35"/>
      <c r="H384" s="23" t="str">
        <f aca="false">IF(AND(B384="Reserva",ISNUMBER(E384),E384&gt;=0,ISNUMBER(F384),F384&gt;=0,ISNUMBER(G384)),MAX(0,E384-F384)/MAX(1,(YEAR(G384)-YEAR(Resumen!$E$4))*12+MONTH(G384)-MONTH(Resumen!$E$4)),"n.a.")</f>
        <v>n.a.</v>
      </c>
      <c r="I384" s="23" t="n">
        <f aca="false">IF(D384="Correcto",IF(ISNUMBER(C384),C384,H384),0)</f>
        <v>0</v>
      </c>
      <c r="J384" s="34"/>
      <c r="K384" s="23" t="n">
        <f aca="false">IF(D384="Correcto",I384-N(J384),0)</f>
        <v>0</v>
      </c>
      <c r="L384" s="1" t="n">
        <f aca="false">IF(COUNTA(A384:C384,E384:G384,J384)&gt;0,ROW(),0)</f>
        <v>0</v>
      </c>
    </row>
    <row r="385" customFormat="false" ht="30" hidden="false" customHeight="true" outlineLevel="0" collapsed="false">
      <c r="A385" s="32"/>
      <c r="B385" s="32"/>
      <c r="C385" s="33"/>
      <c r="D385" s="10" t="str">
        <f aca="false">IF(COUNTA(A385:C385,E385:G385,J385)=0,"",IF(OR(A385="",AND(B385&lt;&gt;"Gasto",B385&lt;&gt;"Reserva",B385&lt;&gt;"Ahorro"),AND(NOT(ISNUMBER(C385)),NOT(AND(C385="",ISNUMBER(H385)))),AND(ISNUMBER(C385),C385&lt;0),AND(J385&lt;&gt;"",OR(NOT(ISNUMBER(J385)),J385&lt;0))),"REVISAR datos","Correcto"))</f>
        <v/>
      </c>
      <c r="E385" s="34"/>
      <c r="F385" s="34"/>
      <c r="G385" s="35"/>
      <c r="H385" s="23" t="str">
        <f aca="false">IF(AND(B385="Reserva",ISNUMBER(E385),E385&gt;=0,ISNUMBER(F385),F385&gt;=0,ISNUMBER(G385)),MAX(0,E385-F385)/MAX(1,(YEAR(G385)-YEAR(Resumen!$E$4))*12+MONTH(G385)-MONTH(Resumen!$E$4)),"n.a.")</f>
        <v>n.a.</v>
      </c>
      <c r="I385" s="23" t="n">
        <f aca="false">IF(D385="Correcto",IF(ISNUMBER(C385),C385,H385),0)</f>
        <v>0</v>
      </c>
      <c r="J385" s="34"/>
      <c r="K385" s="23" t="n">
        <f aca="false">IF(D385="Correcto",I385-N(J385),0)</f>
        <v>0</v>
      </c>
      <c r="L385" s="1" t="n">
        <f aca="false">IF(COUNTA(A385:C385,E385:G385,J385)&gt;0,ROW(),0)</f>
        <v>0</v>
      </c>
    </row>
    <row r="386" customFormat="false" ht="30" hidden="false" customHeight="true" outlineLevel="0" collapsed="false">
      <c r="A386" s="32"/>
      <c r="B386" s="32"/>
      <c r="C386" s="33"/>
      <c r="D386" s="10" t="str">
        <f aca="false">IF(COUNTA(A386:C386,E386:G386,J386)=0,"",IF(OR(A386="",AND(B386&lt;&gt;"Gasto",B386&lt;&gt;"Reserva",B386&lt;&gt;"Ahorro"),AND(NOT(ISNUMBER(C386)),NOT(AND(C386="",ISNUMBER(H386)))),AND(ISNUMBER(C386),C386&lt;0),AND(J386&lt;&gt;"",OR(NOT(ISNUMBER(J386)),J386&lt;0))),"REVISAR datos","Correcto"))</f>
        <v/>
      </c>
      <c r="E386" s="34"/>
      <c r="F386" s="34"/>
      <c r="G386" s="35"/>
      <c r="H386" s="23" t="str">
        <f aca="false">IF(AND(B386="Reserva",ISNUMBER(E386),E386&gt;=0,ISNUMBER(F386),F386&gt;=0,ISNUMBER(G386)),MAX(0,E386-F386)/MAX(1,(YEAR(G386)-YEAR(Resumen!$E$4))*12+MONTH(G386)-MONTH(Resumen!$E$4)),"n.a.")</f>
        <v>n.a.</v>
      </c>
      <c r="I386" s="23" t="n">
        <f aca="false">IF(D386="Correcto",IF(ISNUMBER(C386),C386,H386),0)</f>
        <v>0</v>
      </c>
      <c r="J386" s="34"/>
      <c r="K386" s="23" t="n">
        <f aca="false">IF(D386="Correcto",I386-N(J386),0)</f>
        <v>0</v>
      </c>
      <c r="L386" s="1" t="n">
        <f aca="false">IF(COUNTA(A386:C386,E386:G386,J386)&gt;0,ROW(),0)</f>
        <v>0</v>
      </c>
    </row>
    <row r="387" customFormat="false" ht="30" hidden="false" customHeight="true" outlineLevel="0" collapsed="false">
      <c r="A387" s="32"/>
      <c r="B387" s="32"/>
      <c r="C387" s="33"/>
      <c r="D387" s="10" t="str">
        <f aca="false">IF(COUNTA(A387:C387,E387:G387,J387)=0,"",IF(OR(A387="",AND(B387&lt;&gt;"Gasto",B387&lt;&gt;"Reserva",B387&lt;&gt;"Ahorro"),AND(NOT(ISNUMBER(C387)),NOT(AND(C387="",ISNUMBER(H387)))),AND(ISNUMBER(C387),C387&lt;0),AND(J387&lt;&gt;"",OR(NOT(ISNUMBER(J387)),J387&lt;0))),"REVISAR datos","Correcto"))</f>
        <v/>
      </c>
      <c r="E387" s="34"/>
      <c r="F387" s="34"/>
      <c r="G387" s="35"/>
      <c r="H387" s="23" t="str">
        <f aca="false">IF(AND(B387="Reserva",ISNUMBER(E387),E387&gt;=0,ISNUMBER(F387),F387&gt;=0,ISNUMBER(G387)),MAX(0,E387-F387)/MAX(1,(YEAR(G387)-YEAR(Resumen!$E$4))*12+MONTH(G387)-MONTH(Resumen!$E$4)),"n.a.")</f>
        <v>n.a.</v>
      </c>
      <c r="I387" s="23" t="n">
        <f aca="false">IF(D387="Correcto",IF(ISNUMBER(C387),C387,H387),0)</f>
        <v>0</v>
      </c>
      <c r="J387" s="34"/>
      <c r="K387" s="23" t="n">
        <f aca="false">IF(D387="Correcto",I387-N(J387),0)</f>
        <v>0</v>
      </c>
      <c r="L387" s="1" t="n">
        <f aca="false">IF(COUNTA(A387:C387,E387:G387,J387)&gt;0,ROW(),0)</f>
        <v>0</v>
      </c>
    </row>
    <row r="388" customFormat="false" ht="30" hidden="false" customHeight="true" outlineLevel="0" collapsed="false">
      <c r="A388" s="32"/>
      <c r="B388" s="32"/>
      <c r="C388" s="33"/>
      <c r="D388" s="10" t="str">
        <f aca="false">IF(COUNTA(A388:C388,E388:G388,J388)=0,"",IF(OR(A388="",AND(B388&lt;&gt;"Gasto",B388&lt;&gt;"Reserva",B388&lt;&gt;"Ahorro"),AND(NOT(ISNUMBER(C388)),NOT(AND(C388="",ISNUMBER(H388)))),AND(ISNUMBER(C388),C388&lt;0),AND(J388&lt;&gt;"",OR(NOT(ISNUMBER(J388)),J388&lt;0))),"REVISAR datos","Correcto"))</f>
        <v/>
      </c>
      <c r="E388" s="34"/>
      <c r="F388" s="34"/>
      <c r="G388" s="35"/>
      <c r="H388" s="23" t="str">
        <f aca="false">IF(AND(B388="Reserva",ISNUMBER(E388),E388&gt;=0,ISNUMBER(F388),F388&gt;=0,ISNUMBER(G388)),MAX(0,E388-F388)/MAX(1,(YEAR(G388)-YEAR(Resumen!$E$4))*12+MONTH(G388)-MONTH(Resumen!$E$4)),"n.a.")</f>
        <v>n.a.</v>
      </c>
      <c r="I388" s="23" t="n">
        <f aca="false">IF(D388="Correcto",IF(ISNUMBER(C388),C388,H388),0)</f>
        <v>0</v>
      </c>
      <c r="J388" s="34"/>
      <c r="K388" s="23" t="n">
        <f aca="false">IF(D388="Correcto",I388-N(J388),0)</f>
        <v>0</v>
      </c>
      <c r="L388" s="1" t="n">
        <f aca="false">IF(COUNTA(A388:C388,E388:G388,J388)&gt;0,ROW(),0)</f>
        <v>0</v>
      </c>
    </row>
    <row r="389" customFormat="false" ht="30" hidden="false" customHeight="true" outlineLevel="0" collapsed="false">
      <c r="A389" s="32"/>
      <c r="B389" s="32"/>
      <c r="C389" s="33"/>
      <c r="D389" s="10" t="str">
        <f aca="false">IF(COUNTA(A389:C389,E389:G389,J389)=0,"",IF(OR(A389="",AND(B389&lt;&gt;"Gasto",B389&lt;&gt;"Reserva",B389&lt;&gt;"Ahorro"),AND(NOT(ISNUMBER(C389)),NOT(AND(C389="",ISNUMBER(H389)))),AND(ISNUMBER(C389),C389&lt;0),AND(J389&lt;&gt;"",OR(NOT(ISNUMBER(J389)),J389&lt;0))),"REVISAR datos","Correcto"))</f>
        <v/>
      </c>
      <c r="E389" s="34"/>
      <c r="F389" s="34"/>
      <c r="G389" s="35"/>
      <c r="H389" s="23" t="str">
        <f aca="false">IF(AND(B389="Reserva",ISNUMBER(E389),E389&gt;=0,ISNUMBER(F389),F389&gt;=0,ISNUMBER(G389)),MAX(0,E389-F389)/MAX(1,(YEAR(G389)-YEAR(Resumen!$E$4))*12+MONTH(G389)-MONTH(Resumen!$E$4)),"n.a.")</f>
        <v>n.a.</v>
      </c>
      <c r="I389" s="23" t="n">
        <f aca="false">IF(D389="Correcto",IF(ISNUMBER(C389),C389,H389),0)</f>
        <v>0</v>
      </c>
      <c r="J389" s="34"/>
      <c r="K389" s="23" t="n">
        <f aca="false">IF(D389="Correcto",I389-N(J389),0)</f>
        <v>0</v>
      </c>
      <c r="L389" s="1" t="n">
        <f aca="false">IF(COUNTA(A389:C389,E389:G389,J389)&gt;0,ROW(),0)</f>
        <v>0</v>
      </c>
    </row>
    <row r="390" customFormat="false" ht="30" hidden="false" customHeight="true" outlineLevel="0" collapsed="false">
      <c r="A390" s="32"/>
      <c r="B390" s="32"/>
      <c r="C390" s="33"/>
      <c r="D390" s="10" t="str">
        <f aca="false">IF(COUNTA(A390:C390,E390:G390,J390)=0,"",IF(OR(A390="",AND(B390&lt;&gt;"Gasto",B390&lt;&gt;"Reserva",B390&lt;&gt;"Ahorro"),AND(NOT(ISNUMBER(C390)),NOT(AND(C390="",ISNUMBER(H390)))),AND(ISNUMBER(C390),C390&lt;0),AND(J390&lt;&gt;"",OR(NOT(ISNUMBER(J390)),J390&lt;0))),"REVISAR datos","Correcto"))</f>
        <v/>
      </c>
      <c r="E390" s="34"/>
      <c r="F390" s="34"/>
      <c r="G390" s="35"/>
      <c r="H390" s="23" t="str">
        <f aca="false">IF(AND(B390="Reserva",ISNUMBER(E390),E390&gt;=0,ISNUMBER(F390),F390&gt;=0,ISNUMBER(G390)),MAX(0,E390-F390)/MAX(1,(YEAR(G390)-YEAR(Resumen!$E$4))*12+MONTH(G390)-MONTH(Resumen!$E$4)),"n.a.")</f>
        <v>n.a.</v>
      </c>
      <c r="I390" s="23" t="n">
        <f aca="false">IF(D390="Correcto",IF(ISNUMBER(C390),C390,H390),0)</f>
        <v>0</v>
      </c>
      <c r="J390" s="34"/>
      <c r="K390" s="23" t="n">
        <f aca="false">IF(D390="Correcto",I390-N(J390),0)</f>
        <v>0</v>
      </c>
      <c r="L390" s="1" t="n">
        <f aca="false">IF(COUNTA(A390:C390,E390:G390,J390)&gt;0,ROW(),0)</f>
        <v>0</v>
      </c>
    </row>
    <row r="391" customFormat="false" ht="30" hidden="false" customHeight="true" outlineLevel="0" collapsed="false">
      <c r="A391" s="32"/>
      <c r="B391" s="32"/>
      <c r="C391" s="33"/>
      <c r="D391" s="10" t="str">
        <f aca="false">IF(COUNTA(A391:C391,E391:G391,J391)=0,"",IF(OR(A391="",AND(B391&lt;&gt;"Gasto",B391&lt;&gt;"Reserva",B391&lt;&gt;"Ahorro"),AND(NOT(ISNUMBER(C391)),NOT(AND(C391="",ISNUMBER(H391)))),AND(ISNUMBER(C391),C391&lt;0),AND(J391&lt;&gt;"",OR(NOT(ISNUMBER(J391)),J391&lt;0))),"REVISAR datos","Correcto"))</f>
        <v/>
      </c>
      <c r="E391" s="34"/>
      <c r="F391" s="34"/>
      <c r="G391" s="35"/>
      <c r="H391" s="23" t="str">
        <f aca="false">IF(AND(B391="Reserva",ISNUMBER(E391),E391&gt;=0,ISNUMBER(F391),F391&gt;=0,ISNUMBER(G391)),MAX(0,E391-F391)/MAX(1,(YEAR(G391)-YEAR(Resumen!$E$4))*12+MONTH(G391)-MONTH(Resumen!$E$4)),"n.a.")</f>
        <v>n.a.</v>
      </c>
      <c r="I391" s="23" t="n">
        <f aca="false">IF(D391="Correcto",IF(ISNUMBER(C391),C391,H391),0)</f>
        <v>0</v>
      </c>
      <c r="J391" s="34"/>
      <c r="K391" s="23" t="n">
        <f aca="false">IF(D391="Correcto",I391-N(J391),0)</f>
        <v>0</v>
      </c>
      <c r="L391" s="1" t="n">
        <f aca="false">IF(COUNTA(A391:C391,E391:G391,J391)&gt;0,ROW(),0)</f>
        <v>0</v>
      </c>
    </row>
    <row r="392" customFormat="false" ht="30" hidden="false" customHeight="true" outlineLevel="0" collapsed="false">
      <c r="A392" s="32"/>
      <c r="B392" s="32"/>
      <c r="C392" s="33"/>
      <c r="D392" s="10" t="str">
        <f aca="false">IF(COUNTA(A392:C392,E392:G392,J392)=0,"",IF(OR(A392="",AND(B392&lt;&gt;"Gasto",B392&lt;&gt;"Reserva",B392&lt;&gt;"Ahorro"),AND(NOT(ISNUMBER(C392)),NOT(AND(C392="",ISNUMBER(H392)))),AND(ISNUMBER(C392),C392&lt;0),AND(J392&lt;&gt;"",OR(NOT(ISNUMBER(J392)),J392&lt;0))),"REVISAR datos","Correcto"))</f>
        <v/>
      </c>
      <c r="E392" s="34"/>
      <c r="F392" s="34"/>
      <c r="G392" s="35"/>
      <c r="H392" s="23" t="str">
        <f aca="false">IF(AND(B392="Reserva",ISNUMBER(E392),E392&gt;=0,ISNUMBER(F392),F392&gt;=0,ISNUMBER(G392)),MAX(0,E392-F392)/MAX(1,(YEAR(G392)-YEAR(Resumen!$E$4))*12+MONTH(G392)-MONTH(Resumen!$E$4)),"n.a.")</f>
        <v>n.a.</v>
      </c>
      <c r="I392" s="23" t="n">
        <f aca="false">IF(D392="Correcto",IF(ISNUMBER(C392),C392,H392),0)</f>
        <v>0</v>
      </c>
      <c r="J392" s="34"/>
      <c r="K392" s="23" t="n">
        <f aca="false">IF(D392="Correcto",I392-N(J392),0)</f>
        <v>0</v>
      </c>
      <c r="L392" s="1" t="n">
        <f aca="false">IF(COUNTA(A392:C392,E392:G392,J392)&gt;0,ROW(),0)</f>
        <v>0</v>
      </c>
    </row>
    <row r="393" customFormat="false" ht="30" hidden="false" customHeight="true" outlineLevel="0" collapsed="false">
      <c r="A393" s="32"/>
      <c r="B393" s="32"/>
      <c r="C393" s="33"/>
      <c r="D393" s="10" t="str">
        <f aca="false">IF(COUNTA(A393:C393,E393:G393,J393)=0,"",IF(OR(A393="",AND(B393&lt;&gt;"Gasto",B393&lt;&gt;"Reserva",B393&lt;&gt;"Ahorro"),AND(NOT(ISNUMBER(C393)),NOT(AND(C393="",ISNUMBER(H393)))),AND(ISNUMBER(C393),C393&lt;0),AND(J393&lt;&gt;"",OR(NOT(ISNUMBER(J393)),J393&lt;0))),"REVISAR datos","Correcto"))</f>
        <v/>
      </c>
      <c r="E393" s="34"/>
      <c r="F393" s="34"/>
      <c r="G393" s="35"/>
      <c r="H393" s="23" t="str">
        <f aca="false">IF(AND(B393="Reserva",ISNUMBER(E393),E393&gt;=0,ISNUMBER(F393),F393&gt;=0,ISNUMBER(G393)),MAX(0,E393-F393)/MAX(1,(YEAR(G393)-YEAR(Resumen!$E$4))*12+MONTH(G393)-MONTH(Resumen!$E$4)),"n.a.")</f>
        <v>n.a.</v>
      </c>
      <c r="I393" s="23" t="n">
        <f aca="false">IF(D393="Correcto",IF(ISNUMBER(C393),C393,H393),0)</f>
        <v>0</v>
      </c>
      <c r="J393" s="34"/>
      <c r="K393" s="23" t="n">
        <f aca="false">IF(D393="Correcto",I393-N(J393),0)</f>
        <v>0</v>
      </c>
      <c r="L393" s="1" t="n">
        <f aca="false">IF(COUNTA(A393:C393,E393:G393,J393)&gt;0,ROW(),0)</f>
        <v>0</v>
      </c>
    </row>
    <row r="394" customFormat="false" ht="30" hidden="false" customHeight="true" outlineLevel="0" collapsed="false">
      <c r="A394" s="32"/>
      <c r="B394" s="32"/>
      <c r="C394" s="33"/>
      <c r="D394" s="10" t="str">
        <f aca="false">IF(COUNTA(A394:C394,E394:G394,J394)=0,"",IF(OR(A394="",AND(B394&lt;&gt;"Gasto",B394&lt;&gt;"Reserva",B394&lt;&gt;"Ahorro"),AND(NOT(ISNUMBER(C394)),NOT(AND(C394="",ISNUMBER(H394)))),AND(ISNUMBER(C394),C394&lt;0),AND(J394&lt;&gt;"",OR(NOT(ISNUMBER(J394)),J394&lt;0))),"REVISAR datos","Correcto"))</f>
        <v/>
      </c>
      <c r="E394" s="34"/>
      <c r="F394" s="34"/>
      <c r="G394" s="35"/>
      <c r="H394" s="23" t="str">
        <f aca="false">IF(AND(B394="Reserva",ISNUMBER(E394),E394&gt;=0,ISNUMBER(F394),F394&gt;=0,ISNUMBER(G394)),MAX(0,E394-F394)/MAX(1,(YEAR(G394)-YEAR(Resumen!$E$4))*12+MONTH(G394)-MONTH(Resumen!$E$4)),"n.a.")</f>
        <v>n.a.</v>
      </c>
      <c r="I394" s="23" t="n">
        <f aca="false">IF(D394="Correcto",IF(ISNUMBER(C394),C394,H394),0)</f>
        <v>0</v>
      </c>
      <c r="J394" s="34"/>
      <c r="K394" s="23" t="n">
        <f aca="false">IF(D394="Correcto",I394-N(J394),0)</f>
        <v>0</v>
      </c>
      <c r="L394" s="1" t="n">
        <f aca="false">IF(COUNTA(A394:C394,E394:G394,J394)&gt;0,ROW(),0)</f>
        <v>0</v>
      </c>
    </row>
    <row r="395" customFormat="false" ht="30" hidden="false" customHeight="true" outlineLevel="0" collapsed="false">
      <c r="A395" s="32"/>
      <c r="B395" s="32"/>
      <c r="C395" s="33"/>
      <c r="D395" s="10" t="str">
        <f aca="false">IF(COUNTA(A395:C395,E395:G395,J395)=0,"",IF(OR(A395="",AND(B395&lt;&gt;"Gasto",B395&lt;&gt;"Reserva",B395&lt;&gt;"Ahorro"),AND(NOT(ISNUMBER(C395)),NOT(AND(C395="",ISNUMBER(H395)))),AND(ISNUMBER(C395),C395&lt;0),AND(J395&lt;&gt;"",OR(NOT(ISNUMBER(J395)),J395&lt;0))),"REVISAR datos","Correcto"))</f>
        <v/>
      </c>
      <c r="E395" s="34"/>
      <c r="F395" s="34"/>
      <c r="G395" s="35"/>
      <c r="H395" s="23" t="str">
        <f aca="false">IF(AND(B395="Reserva",ISNUMBER(E395),E395&gt;=0,ISNUMBER(F395),F395&gt;=0,ISNUMBER(G395)),MAX(0,E395-F395)/MAX(1,(YEAR(G395)-YEAR(Resumen!$E$4))*12+MONTH(G395)-MONTH(Resumen!$E$4)),"n.a.")</f>
        <v>n.a.</v>
      </c>
      <c r="I395" s="23" t="n">
        <f aca="false">IF(D395="Correcto",IF(ISNUMBER(C395),C395,H395),0)</f>
        <v>0</v>
      </c>
      <c r="J395" s="34"/>
      <c r="K395" s="23" t="n">
        <f aca="false">IF(D395="Correcto",I395-N(J395),0)</f>
        <v>0</v>
      </c>
      <c r="L395" s="1" t="n">
        <f aca="false">IF(COUNTA(A395:C395,E395:G395,J395)&gt;0,ROW(),0)</f>
        <v>0</v>
      </c>
    </row>
    <row r="396" customFormat="false" ht="30" hidden="false" customHeight="true" outlineLevel="0" collapsed="false">
      <c r="A396" s="32"/>
      <c r="B396" s="32"/>
      <c r="C396" s="33"/>
      <c r="D396" s="10" t="str">
        <f aca="false">IF(COUNTA(A396:C396,E396:G396,J396)=0,"",IF(OR(A396="",AND(B396&lt;&gt;"Gasto",B396&lt;&gt;"Reserva",B396&lt;&gt;"Ahorro"),AND(NOT(ISNUMBER(C396)),NOT(AND(C396="",ISNUMBER(H396)))),AND(ISNUMBER(C396),C396&lt;0),AND(J396&lt;&gt;"",OR(NOT(ISNUMBER(J396)),J396&lt;0))),"REVISAR datos","Correcto"))</f>
        <v/>
      </c>
      <c r="E396" s="34"/>
      <c r="F396" s="34"/>
      <c r="G396" s="35"/>
      <c r="H396" s="23" t="str">
        <f aca="false">IF(AND(B396="Reserva",ISNUMBER(E396),E396&gt;=0,ISNUMBER(F396),F396&gt;=0,ISNUMBER(G396)),MAX(0,E396-F396)/MAX(1,(YEAR(G396)-YEAR(Resumen!$E$4))*12+MONTH(G396)-MONTH(Resumen!$E$4)),"n.a.")</f>
        <v>n.a.</v>
      </c>
      <c r="I396" s="23" t="n">
        <f aca="false">IF(D396="Correcto",IF(ISNUMBER(C396),C396,H396),0)</f>
        <v>0</v>
      </c>
      <c r="J396" s="34"/>
      <c r="K396" s="23" t="n">
        <f aca="false">IF(D396="Correcto",I396-N(J396),0)</f>
        <v>0</v>
      </c>
      <c r="L396" s="1" t="n">
        <f aca="false">IF(COUNTA(A396:C396,E396:G396,J396)&gt;0,ROW(),0)</f>
        <v>0</v>
      </c>
    </row>
    <row r="397" customFormat="false" ht="30" hidden="false" customHeight="true" outlineLevel="0" collapsed="false">
      <c r="A397" s="32"/>
      <c r="B397" s="32"/>
      <c r="C397" s="33"/>
      <c r="D397" s="10" t="str">
        <f aca="false">IF(COUNTA(A397:C397,E397:G397,J397)=0,"",IF(OR(A397="",AND(B397&lt;&gt;"Gasto",B397&lt;&gt;"Reserva",B397&lt;&gt;"Ahorro"),AND(NOT(ISNUMBER(C397)),NOT(AND(C397="",ISNUMBER(H397)))),AND(ISNUMBER(C397),C397&lt;0),AND(J397&lt;&gt;"",OR(NOT(ISNUMBER(J397)),J397&lt;0))),"REVISAR datos","Correcto"))</f>
        <v/>
      </c>
      <c r="E397" s="34"/>
      <c r="F397" s="34"/>
      <c r="G397" s="35"/>
      <c r="H397" s="23" t="str">
        <f aca="false">IF(AND(B397="Reserva",ISNUMBER(E397),E397&gt;=0,ISNUMBER(F397),F397&gt;=0,ISNUMBER(G397)),MAX(0,E397-F397)/MAX(1,(YEAR(G397)-YEAR(Resumen!$E$4))*12+MONTH(G397)-MONTH(Resumen!$E$4)),"n.a.")</f>
        <v>n.a.</v>
      </c>
      <c r="I397" s="23" t="n">
        <f aca="false">IF(D397="Correcto",IF(ISNUMBER(C397),C397,H397),0)</f>
        <v>0</v>
      </c>
      <c r="J397" s="34"/>
      <c r="K397" s="23" t="n">
        <f aca="false">IF(D397="Correcto",I397-N(J397),0)</f>
        <v>0</v>
      </c>
      <c r="L397" s="1" t="n">
        <f aca="false">IF(COUNTA(A397:C397,E397:G397,J397)&gt;0,ROW(),0)</f>
        <v>0</v>
      </c>
    </row>
    <row r="398" customFormat="false" ht="30" hidden="false" customHeight="true" outlineLevel="0" collapsed="false">
      <c r="A398" s="32"/>
      <c r="B398" s="32"/>
      <c r="C398" s="33"/>
      <c r="D398" s="10" t="str">
        <f aca="false">IF(COUNTA(A398:C398,E398:G398,J398)=0,"",IF(OR(A398="",AND(B398&lt;&gt;"Gasto",B398&lt;&gt;"Reserva",B398&lt;&gt;"Ahorro"),AND(NOT(ISNUMBER(C398)),NOT(AND(C398="",ISNUMBER(H398)))),AND(ISNUMBER(C398),C398&lt;0),AND(J398&lt;&gt;"",OR(NOT(ISNUMBER(J398)),J398&lt;0))),"REVISAR datos","Correcto"))</f>
        <v/>
      </c>
      <c r="E398" s="34"/>
      <c r="F398" s="34"/>
      <c r="G398" s="35"/>
      <c r="H398" s="23" t="str">
        <f aca="false">IF(AND(B398="Reserva",ISNUMBER(E398),E398&gt;=0,ISNUMBER(F398),F398&gt;=0,ISNUMBER(G398)),MAX(0,E398-F398)/MAX(1,(YEAR(G398)-YEAR(Resumen!$E$4))*12+MONTH(G398)-MONTH(Resumen!$E$4)),"n.a.")</f>
        <v>n.a.</v>
      </c>
      <c r="I398" s="23" t="n">
        <f aca="false">IF(D398="Correcto",IF(ISNUMBER(C398),C398,H398),0)</f>
        <v>0</v>
      </c>
      <c r="J398" s="34"/>
      <c r="K398" s="23" t="n">
        <f aca="false">IF(D398="Correcto",I398-N(J398),0)</f>
        <v>0</v>
      </c>
      <c r="L398" s="1" t="n">
        <f aca="false">IF(COUNTA(A398:C398,E398:G398,J398)&gt;0,ROW(),0)</f>
        <v>0</v>
      </c>
    </row>
    <row r="399" customFormat="false" ht="30" hidden="false" customHeight="true" outlineLevel="0" collapsed="false">
      <c r="A399" s="32"/>
      <c r="B399" s="32"/>
      <c r="C399" s="33"/>
      <c r="D399" s="10" t="str">
        <f aca="false">IF(COUNTA(A399:C399,E399:G399,J399)=0,"",IF(OR(A399="",AND(B399&lt;&gt;"Gasto",B399&lt;&gt;"Reserva",B399&lt;&gt;"Ahorro"),AND(NOT(ISNUMBER(C399)),NOT(AND(C399="",ISNUMBER(H399)))),AND(ISNUMBER(C399),C399&lt;0),AND(J399&lt;&gt;"",OR(NOT(ISNUMBER(J399)),J399&lt;0))),"REVISAR datos","Correcto"))</f>
        <v/>
      </c>
      <c r="E399" s="34"/>
      <c r="F399" s="34"/>
      <c r="G399" s="35"/>
      <c r="H399" s="23" t="str">
        <f aca="false">IF(AND(B399="Reserva",ISNUMBER(E399),E399&gt;=0,ISNUMBER(F399),F399&gt;=0,ISNUMBER(G399)),MAX(0,E399-F399)/MAX(1,(YEAR(G399)-YEAR(Resumen!$E$4))*12+MONTH(G399)-MONTH(Resumen!$E$4)),"n.a.")</f>
        <v>n.a.</v>
      </c>
      <c r="I399" s="23" t="n">
        <f aca="false">IF(D399="Correcto",IF(ISNUMBER(C399),C399,H399),0)</f>
        <v>0</v>
      </c>
      <c r="J399" s="34"/>
      <c r="K399" s="23" t="n">
        <f aca="false">IF(D399="Correcto",I399-N(J399),0)</f>
        <v>0</v>
      </c>
      <c r="L399" s="1" t="n">
        <f aca="false">IF(COUNTA(A399:C399,E399:G399,J399)&gt;0,ROW(),0)</f>
        <v>0</v>
      </c>
    </row>
    <row r="400" customFormat="false" ht="30" hidden="false" customHeight="true" outlineLevel="0" collapsed="false">
      <c r="A400" s="32"/>
      <c r="B400" s="32"/>
      <c r="C400" s="33"/>
      <c r="D400" s="10" t="str">
        <f aca="false">IF(COUNTA(A400:C400,E400:G400,J400)=0,"",IF(OR(A400="",AND(B400&lt;&gt;"Gasto",B400&lt;&gt;"Reserva",B400&lt;&gt;"Ahorro"),AND(NOT(ISNUMBER(C400)),NOT(AND(C400="",ISNUMBER(H400)))),AND(ISNUMBER(C400),C400&lt;0),AND(J400&lt;&gt;"",OR(NOT(ISNUMBER(J400)),J400&lt;0))),"REVISAR datos","Correcto"))</f>
        <v/>
      </c>
      <c r="E400" s="34"/>
      <c r="F400" s="34"/>
      <c r="G400" s="35"/>
      <c r="H400" s="23" t="str">
        <f aca="false">IF(AND(B400="Reserva",ISNUMBER(E400),E400&gt;=0,ISNUMBER(F400),F400&gt;=0,ISNUMBER(G400)),MAX(0,E400-F400)/MAX(1,(YEAR(G400)-YEAR(Resumen!$E$4))*12+MONTH(G400)-MONTH(Resumen!$E$4)),"n.a.")</f>
        <v>n.a.</v>
      </c>
      <c r="I400" s="23" t="n">
        <f aca="false">IF(D400="Correcto",IF(ISNUMBER(C400),C400,H400),0)</f>
        <v>0</v>
      </c>
      <c r="J400" s="34"/>
      <c r="K400" s="23" t="n">
        <f aca="false">IF(D400="Correcto",I400-N(J400),0)</f>
        <v>0</v>
      </c>
      <c r="L400" s="1" t="n">
        <f aca="false">IF(COUNTA(A400:C400,E400:G400,J400)&gt;0,ROW(),0)</f>
        <v>0</v>
      </c>
    </row>
    <row r="401" customFormat="false" ht="30" hidden="false" customHeight="true" outlineLevel="0" collapsed="false">
      <c r="A401" s="32"/>
      <c r="B401" s="32"/>
      <c r="C401" s="33"/>
      <c r="D401" s="10" t="str">
        <f aca="false">IF(COUNTA(A401:C401,E401:G401,J401)=0,"",IF(OR(A401="",AND(B401&lt;&gt;"Gasto",B401&lt;&gt;"Reserva",B401&lt;&gt;"Ahorro"),AND(NOT(ISNUMBER(C401)),NOT(AND(C401="",ISNUMBER(H401)))),AND(ISNUMBER(C401),C401&lt;0),AND(J401&lt;&gt;"",OR(NOT(ISNUMBER(J401)),J401&lt;0))),"REVISAR datos","Correcto"))</f>
        <v/>
      </c>
      <c r="E401" s="34"/>
      <c r="F401" s="34"/>
      <c r="G401" s="35"/>
      <c r="H401" s="23" t="str">
        <f aca="false">IF(AND(B401="Reserva",ISNUMBER(E401),E401&gt;=0,ISNUMBER(F401),F401&gt;=0,ISNUMBER(G401)),MAX(0,E401-F401)/MAX(1,(YEAR(G401)-YEAR(Resumen!$E$4))*12+MONTH(G401)-MONTH(Resumen!$E$4)),"n.a.")</f>
        <v>n.a.</v>
      </c>
      <c r="I401" s="23" t="n">
        <f aca="false">IF(D401="Correcto",IF(ISNUMBER(C401),C401,H401),0)</f>
        <v>0</v>
      </c>
      <c r="J401" s="34"/>
      <c r="K401" s="23" t="n">
        <f aca="false">IF(D401="Correcto",I401-N(J401),0)</f>
        <v>0</v>
      </c>
      <c r="L401" s="1" t="n">
        <f aca="false">IF(COUNTA(A401:C401,E401:G401,J401)&gt;0,ROW(),0)</f>
        <v>0</v>
      </c>
    </row>
    <row r="402" customFormat="false" ht="30" hidden="false" customHeight="true" outlineLevel="0" collapsed="false">
      <c r="A402" s="32"/>
      <c r="B402" s="32"/>
      <c r="C402" s="33"/>
      <c r="D402" s="10" t="str">
        <f aca="false">IF(COUNTA(A402:C402,E402:G402,J402)=0,"",IF(OR(A402="",AND(B402&lt;&gt;"Gasto",B402&lt;&gt;"Reserva",B402&lt;&gt;"Ahorro"),AND(NOT(ISNUMBER(C402)),NOT(AND(C402="",ISNUMBER(H402)))),AND(ISNUMBER(C402),C402&lt;0),AND(J402&lt;&gt;"",OR(NOT(ISNUMBER(J402)),J402&lt;0))),"REVISAR datos","Correcto"))</f>
        <v/>
      </c>
      <c r="E402" s="34"/>
      <c r="F402" s="34"/>
      <c r="G402" s="35"/>
      <c r="H402" s="23" t="str">
        <f aca="false">IF(AND(B402="Reserva",ISNUMBER(E402),E402&gt;=0,ISNUMBER(F402),F402&gt;=0,ISNUMBER(G402)),MAX(0,E402-F402)/MAX(1,(YEAR(G402)-YEAR(Resumen!$E$4))*12+MONTH(G402)-MONTH(Resumen!$E$4)),"n.a.")</f>
        <v>n.a.</v>
      </c>
      <c r="I402" s="23" t="n">
        <f aca="false">IF(D402="Correcto",IF(ISNUMBER(C402),C402,H402),0)</f>
        <v>0</v>
      </c>
      <c r="J402" s="34"/>
      <c r="K402" s="23" t="n">
        <f aca="false">IF(D402="Correcto",I402-N(J402),0)</f>
        <v>0</v>
      </c>
      <c r="L402" s="1" t="n">
        <f aca="false">IF(COUNTA(A402:C402,E402:G402,J402)&gt;0,ROW(),0)</f>
        <v>0</v>
      </c>
    </row>
    <row r="403" customFormat="false" ht="30" hidden="false" customHeight="true" outlineLevel="0" collapsed="false">
      <c r="A403" s="32"/>
      <c r="B403" s="32"/>
      <c r="C403" s="33"/>
      <c r="D403" s="10" t="str">
        <f aca="false">IF(COUNTA(A403:C403,E403:G403,J403)=0,"",IF(OR(A403="",AND(B403&lt;&gt;"Gasto",B403&lt;&gt;"Reserva",B403&lt;&gt;"Ahorro"),AND(NOT(ISNUMBER(C403)),NOT(AND(C403="",ISNUMBER(H403)))),AND(ISNUMBER(C403),C403&lt;0),AND(J403&lt;&gt;"",OR(NOT(ISNUMBER(J403)),J403&lt;0))),"REVISAR datos","Correcto"))</f>
        <v/>
      </c>
      <c r="E403" s="34"/>
      <c r="F403" s="34"/>
      <c r="G403" s="35"/>
      <c r="H403" s="23" t="str">
        <f aca="false">IF(AND(B403="Reserva",ISNUMBER(E403),E403&gt;=0,ISNUMBER(F403),F403&gt;=0,ISNUMBER(G403)),MAX(0,E403-F403)/MAX(1,(YEAR(G403)-YEAR(Resumen!$E$4))*12+MONTH(G403)-MONTH(Resumen!$E$4)),"n.a.")</f>
        <v>n.a.</v>
      </c>
      <c r="I403" s="23" t="n">
        <f aca="false">IF(D403="Correcto",IF(ISNUMBER(C403),C403,H403),0)</f>
        <v>0</v>
      </c>
      <c r="J403" s="34"/>
      <c r="K403" s="23" t="n">
        <f aca="false">IF(D403="Correcto",I403-N(J403),0)</f>
        <v>0</v>
      </c>
      <c r="L403" s="1" t="n">
        <f aca="false">IF(COUNTA(A403:C403,E403:G403,J403)&gt;0,ROW(),0)</f>
        <v>0</v>
      </c>
    </row>
    <row r="404" customFormat="false" ht="30" hidden="false" customHeight="true" outlineLevel="0" collapsed="false">
      <c r="A404" s="32"/>
      <c r="B404" s="32"/>
      <c r="C404" s="33"/>
      <c r="D404" s="10" t="str">
        <f aca="false">IF(COUNTA(A404:C404,E404:G404,J404)=0,"",IF(OR(A404="",AND(B404&lt;&gt;"Gasto",B404&lt;&gt;"Reserva",B404&lt;&gt;"Ahorro"),AND(NOT(ISNUMBER(C404)),NOT(AND(C404="",ISNUMBER(H404)))),AND(ISNUMBER(C404),C404&lt;0),AND(J404&lt;&gt;"",OR(NOT(ISNUMBER(J404)),J404&lt;0))),"REVISAR datos","Correcto"))</f>
        <v/>
      </c>
      <c r="E404" s="34"/>
      <c r="F404" s="34"/>
      <c r="G404" s="35"/>
      <c r="H404" s="23" t="str">
        <f aca="false">IF(AND(B404="Reserva",ISNUMBER(E404),E404&gt;=0,ISNUMBER(F404),F404&gt;=0,ISNUMBER(G404)),MAX(0,E404-F404)/MAX(1,(YEAR(G404)-YEAR(Resumen!$E$4))*12+MONTH(G404)-MONTH(Resumen!$E$4)),"n.a.")</f>
        <v>n.a.</v>
      </c>
      <c r="I404" s="23" t="n">
        <f aca="false">IF(D404="Correcto",IF(ISNUMBER(C404),C404,H404),0)</f>
        <v>0</v>
      </c>
      <c r="J404" s="34"/>
      <c r="K404" s="23" t="n">
        <f aca="false">IF(D404="Correcto",I404-N(J404),0)</f>
        <v>0</v>
      </c>
      <c r="L404" s="1" t="n">
        <f aca="false">IF(COUNTA(A404:C404,E404:G404,J404)&gt;0,ROW(),0)</f>
        <v>0</v>
      </c>
    </row>
    <row r="405" customFormat="false" ht="30" hidden="false" customHeight="true" outlineLevel="0" collapsed="false">
      <c r="A405" s="32"/>
      <c r="B405" s="32"/>
      <c r="C405" s="33"/>
      <c r="D405" s="10" t="str">
        <f aca="false">IF(COUNTA(A405:C405,E405:G405,J405)=0,"",IF(OR(A405="",AND(B405&lt;&gt;"Gasto",B405&lt;&gt;"Reserva",B405&lt;&gt;"Ahorro"),AND(NOT(ISNUMBER(C405)),NOT(AND(C405="",ISNUMBER(H405)))),AND(ISNUMBER(C405),C405&lt;0),AND(J405&lt;&gt;"",OR(NOT(ISNUMBER(J405)),J405&lt;0))),"REVISAR datos","Correcto"))</f>
        <v/>
      </c>
      <c r="E405" s="34"/>
      <c r="F405" s="34"/>
      <c r="G405" s="35"/>
      <c r="H405" s="23" t="str">
        <f aca="false">IF(AND(B405="Reserva",ISNUMBER(E405),E405&gt;=0,ISNUMBER(F405),F405&gt;=0,ISNUMBER(G405)),MAX(0,E405-F405)/MAX(1,(YEAR(G405)-YEAR(Resumen!$E$4))*12+MONTH(G405)-MONTH(Resumen!$E$4)),"n.a.")</f>
        <v>n.a.</v>
      </c>
      <c r="I405" s="23" t="n">
        <f aca="false">IF(D405="Correcto",IF(ISNUMBER(C405),C405,H405),0)</f>
        <v>0</v>
      </c>
      <c r="J405" s="34"/>
      <c r="K405" s="23" t="n">
        <f aca="false">IF(D405="Correcto",I405-N(J405),0)</f>
        <v>0</v>
      </c>
      <c r="L405" s="1" t="n">
        <f aca="false">IF(COUNTA(A405:C405,E405:G405,J405)&gt;0,ROW(),0)</f>
        <v>0</v>
      </c>
    </row>
    <row r="406" customFormat="false" ht="30" hidden="false" customHeight="true" outlineLevel="0" collapsed="false">
      <c r="A406" s="32"/>
      <c r="B406" s="32"/>
      <c r="C406" s="33"/>
      <c r="D406" s="10" t="str">
        <f aca="false">IF(COUNTA(A406:C406,E406:G406,J406)=0,"",IF(OR(A406="",AND(B406&lt;&gt;"Gasto",B406&lt;&gt;"Reserva",B406&lt;&gt;"Ahorro"),AND(NOT(ISNUMBER(C406)),NOT(AND(C406="",ISNUMBER(H406)))),AND(ISNUMBER(C406),C406&lt;0),AND(J406&lt;&gt;"",OR(NOT(ISNUMBER(J406)),J406&lt;0))),"REVISAR datos","Correcto"))</f>
        <v/>
      </c>
      <c r="E406" s="34"/>
      <c r="F406" s="34"/>
      <c r="G406" s="35"/>
      <c r="H406" s="23" t="str">
        <f aca="false">IF(AND(B406="Reserva",ISNUMBER(E406),E406&gt;=0,ISNUMBER(F406),F406&gt;=0,ISNUMBER(G406)),MAX(0,E406-F406)/MAX(1,(YEAR(G406)-YEAR(Resumen!$E$4))*12+MONTH(G406)-MONTH(Resumen!$E$4)),"n.a.")</f>
        <v>n.a.</v>
      </c>
      <c r="I406" s="23" t="n">
        <f aca="false">IF(D406="Correcto",IF(ISNUMBER(C406),C406,H406),0)</f>
        <v>0</v>
      </c>
      <c r="J406" s="34"/>
      <c r="K406" s="23" t="n">
        <f aca="false">IF(D406="Correcto",I406-N(J406),0)</f>
        <v>0</v>
      </c>
      <c r="L406" s="1" t="n">
        <f aca="false">IF(COUNTA(A406:C406,E406:G406,J406)&gt;0,ROW(),0)</f>
        <v>0</v>
      </c>
    </row>
    <row r="407" customFormat="false" ht="30" hidden="false" customHeight="true" outlineLevel="0" collapsed="false">
      <c r="A407" s="32"/>
      <c r="B407" s="32"/>
      <c r="C407" s="33"/>
      <c r="D407" s="10" t="str">
        <f aca="false">IF(COUNTA(A407:C407,E407:G407,J407)=0,"",IF(OR(A407="",AND(B407&lt;&gt;"Gasto",B407&lt;&gt;"Reserva",B407&lt;&gt;"Ahorro"),AND(NOT(ISNUMBER(C407)),NOT(AND(C407="",ISNUMBER(H407)))),AND(ISNUMBER(C407),C407&lt;0),AND(J407&lt;&gt;"",OR(NOT(ISNUMBER(J407)),J407&lt;0))),"REVISAR datos","Correcto"))</f>
        <v/>
      </c>
      <c r="E407" s="34"/>
      <c r="F407" s="34"/>
      <c r="G407" s="35"/>
      <c r="H407" s="23" t="str">
        <f aca="false">IF(AND(B407="Reserva",ISNUMBER(E407),E407&gt;=0,ISNUMBER(F407),F407&gt;=0,ISNUMBER(G407)),MAX(0,E407-F407)/MAX(1,(YEAR(G407)-YEAR(Resumen!$E$4))*12+MONTH(G407)-MONTH(Resumen!$E$4)),"n.a.")</f>
        <v>n.a.</v>
      </c>
      <c r="I407" s="23" t="n">
        <f aca="false">IF(D407="Correcto",IF(ISNUMBER(C407),C407,H407),0)</f>
        <v>0</v>
      </c>
      <c r="J407" s="34"/>
      <c r="K407" s="23" t="n">
        <f aca="false">IF(D407="Correcto",I407-N(J407),0)</f>
        <v>0</v>
      </c>
      <c r="L407" s="1" t="n">
        <f aca="false">IF(COUNTA(A407:C407,E407:G407,J407)&gt;0,ROW(),0)</f>
        <v>0</v>
      </c>
    </row>
    <row r="408" customFormat="false" ht="30" hidden="false" customHeight="true" outlineLevel="0" collapsed="false">
      <c r="A408" s="32"/>
      <c r="B408" s="32"/>
      <c r="C408" s="33"/>
      <c r="D408" s="10" t="str">
        <f aca="false">IF(COUNTA(A408:C408,E408:G408,J408)=0,"",IF(OR(A408="",AND(B408&lt;&gt;"Gasto",B408&lt;&gt;"Reserva",B408&lt;&gt;"Ahorro"),AND(NOT(ISNUMBER(C408)),NOT(AND(C408="",ISNUMBER(H408)))),AND(ISNUMBER(C408),C408&lt;0),AND(J408&lt;&gt;"",OR(NOT(ISNUMBER(J408)),J408&lt;0))),"REVISAR datos","Correcto"))</f>
        <v/>
      </c>
      <c r="E408" s="34"/>
      <c r="F408" s="34"/>
      <c r="G408" s="35"/>
      <c r="H408" s="23" t="str">
        <f aca="false">IF(AND(B408="Reserva",ISNUMBER(E408),E408&gt;=0,ISNUMBER(F408),F408&gt;=0,ISNUMBER(G408)),MAX(0,E408-F408)/MAX(1,(YEAR(G408)-YEAR(Resumen!$E$4))*12+MONTH(G408)-MONTH(Resumen!$E$4)),"n.a.")</f>
        <v>n.a.</v>
      </c>
      <c r="I408" s="23" t="n">
        <f aca="false">IF(D408="Correcto",IF(ISNUMBER(C408),C408,H408),0)</f>
        <v>0</v>
      </c>
      <c r="J408" s="34"/>
      <c r="K408" s="23" t="n">
        <f aca="false">IF(D408="Correcto",I408-N(J408),0)</f>
        <v>0</v>
      </c>
      <c r="L408" s="1" t="n">
        <f aca="false">IF(COUNTA(A408:C408,E408:G408,J408)&gt;0,ROW(),0)</f>
        <v>0</v>
      </c>
    </row>
    <row r="409" customFormat="false" ht="30" hidden="false" customHeight="true" outlineLevel="0" collapsed="false">
      <c r="A409" s="32"/>
      <c r="B409" s="32"/>
      <c r="C409" s="33"/>
      <c r="D409" s="10" t="str">
        <f aca="false">IF(COUNTA(A409:C409,E409:G409,J409)=0,"",IF(OR(A409="",AND(B409&lt;&gt;"Gasto",B409&lt;&gt;"Reserva",B409&lt;&gt;"Ahorro"),AND(NOT(ISNUMBER(C409)),NOT(AND(C409="",ISNUMBER(H409)))),AND(ISNUMBER(C409),C409&lt;0),AND(J409&lt;&gt;"",OR(NOT(ISNUMBER(J409)),J409&lt;0))),"REVISAR datos","Correcto"))</f>
        <v/>
      </c>
      <c r="E409" s="34"/>
      <c r="F409" s="34"/>
      <c r="G409" s="35"/>
      <c r="H409" s="23" t="str">
        <f aca="false">IF(AND(B409="Reserva",ISNUMBER(E409),E409&gt;=0,ISNUMBER(F409),F409&gt;=0,ISNUMBER(G409)),MAX(0,E409-F409)/MAX(1,(YEAR(G409)-YEAR(Resumen!$E$4))*12+MONTH(G409)-MONTH(Resumen!$E$4)),"n.a.")</f>
        <v>n.a.</v>
      </c>
      <c r="I409" s="23" t="n">
        <f aca="false">IF(D409="Correcto",IF(ISNUMBER(C409),C409,H409),0)</f>
        <v>0</v>
      </c>
      <c r="J409" s="34"/>
      <c r="K409" s="23" t="n">
        <f aca="false">IF(D409="Correcto",I409-N(J409),0)</f>
        <v>0</v>
      </c>
      <c r="L409" s="1" t="n">
        <f aca="false">IF(COUNTA(A409:C409,E409:G409,J409)&gt;0,ROW(),0)</f>
        <v>0</v>
      </c>
    </row>
    <row r="410" customFormat="false" ht="30" hidden="false" customHeight="true" outlineLevel="0" collapsed="false">
      <c r="A410" s="32"/>
      <c r="B410" s="32"/>
      <c r="C410" s="33"/>
      <c r="D410" s="10" t="str">
        <f aca="false">IF(COUNTA(A410:C410,E410:G410,J410)=0,"",IF(OR(A410="",AND(B410&lt;&gt;"Gasto",B410&lt;&gt;"Reserva",B410&lt;&gt;"Ahorro"),AND(NOT(ISNUMBER(C410)),NOT(AND(C410="",ISNUMBER(H410)))),AND(ISNUMBER(C410),C410&lt;0),AND(J410&lt;&gt;"",OR(NOT(ISNUMBER(J410)),J410&lt;0))),"REVISAR datos","Correcto"))</f>
        <v/>
      </c>
      <c r="E410" s="34"/>
      <c r="F410" s="34"/>
      <c r="G410" s="35"/>
      <c r="H410" s="23" t="str">
        <f aca="false">IF(AND(B410="Reserva",ISNUMBER(E410),E410&gt;=0,ISNUMBER(F410),F410&gt;=0,ISNUMBER(G410)),MAX(0,E410-F410)/MAX(1,(YEAR(G410)-YEAR(Resumen!$E$4))*12+MONTH(G410)-MONTH(Resumen!$E$4)),"n.a.")</f>
        <v>n.a.</v>
      </c>
      <c r="I410" s="23" t="n">
        <f aca="false">IF(D410="Correcto",IF(ISNUMBER(C410),C410,H410),0)</f>
        <v>0</v>
      </c>
      <c r="J410" s="34"/>
      <c r="K410" s="23" t="n">
        <f aca="false">IF(D410="Correcto",I410-N(J410),0)</f>
        <v>0</v>
      </c>
      <c r="L410" s="1" t="n">
        <f aca="false">IF(COUNTA(A410:C410,E410:G410,J410)&gt;0,ROW(),0)</f>
        <v>0</v>
      </c>
    </row>
    <row r="411" customFormat="false" ht="30" hidden="false" customHeight="true" outlineLevel="0" collapsed="false">
      <c r="A411" s="32"/>
      <c r="B411" s="32"/>
      <c r="C411" s="33"/>
      <c r="D411" s="10" t="str">
        <f aca="false">IF(COUNTA(A411:C411,E411:G411,J411)=0,"",IF(OR(A411="",AND(B411&lt;&gt;"Gasto",B411&lt;&gt;"Reserva",B411&lt;&gt;"Ahorro"),AND(NOT(ISNUMBER(C411)),NOT(AND(C411="",ISNUMBER(H411)))),AND(ISNUMBER(C411),C411&lt;0),AND(J411&lt;&gt;"",OR(NOT(ISNUMBER(J411)),J411&lt;0))),"REVISAR datos","Correcto"))</f>
        <v/>
      </c>
      <c r="E411" s="34"/>
      <c r="F411" s="34"/>
      <c r="G411" s="35"/>
      <c r="H411" s="23" t="str">
        <f aca="false">IF(AND(B411="Reserva",ISNUMBER(E411),E411&gt;=0,ISNUMBER(F411),F411&gt;=0,ISNUMBER(G411)),MAX(0,E411-F411)/MAX(1,(YEAR(G411)-YEAR(Resumen!$E$4))*12+MONTH(G411)-MONTH(Resumen!$E$4)),"n.a.")</f>
        <v>n.a.</v>
      </c>
      <c r="I411" s="23" t="n">
        <f aca="false">IF(D411="Correcto",IF(ISNUMBER(C411),C411,H411),0)</f>
        <v>0</v>
      </c>
      <c r="J411" s="34"/>
      <c r="K411" s="23" t="n">
        <f aca="false">IF(D411="Correcto",I411-N(J411),0)</f>
        <v>0</v>
      </c>
      <c r="L411" s="1" t="n">
        <f aca="false">IF(COUNTA(A411:C411,E411:G411,J411)&gt;0,ROW(),0)</f>
        <v>0</v>
      </c>
    </row>
    <row r="412" customFormat="false" ht="30" hidden="false" customHeight="true" outlineLevel="0" collapsed="false">
      <c r="A412" s="32"/>
      <c r="B412" s="32"/>
      <c r="C412" s="33"/>
      <c r="D412" s="10" t="str">
        <f aca="false">IF(COUNTA(A412:C412,E412:G412,J412)=0,"",IF(OR(A412="",AND(B412&lt;&gt;"Gasto",B412&lt;&gt;"Reserva",B412&lt;&gt;"Ahorro"),AND(NOT(ISNUMBER(C412)),NOT(AND(C412="",ISNUMBER(H412)))),AND(ISNUMBER(C412),C412&lt;0),AND(J412&lt;&gt;"",OR(NOT(ISNUMBER(J412)),J412&lt;0))),"REVISAR datos","Correcto"))</f>
        <v/>
      </c>
      <c r="E412" s="34"/>
      <c r="F412" s="34"/>
      <c r="G412" s="35"/>
      <c r="H412" s="23" t="str">
        <f aca="false">IF(AND(B412="Reserva",ISNUMBER(E412),E412&gt;=0,ISNUMBER(F412),F412&gt;=0,ISNUMBER(G412)),MAX(0,E412-F412)/MAX(1,(YEAR(G412)-YEAR(Resumen!$E$4))*12+MONTH(G412)-MONTH(Resumen!$E$4)),"n.a.")</f>
        <v>n.a.</v>
      </c>
      <c r="I412" s="23" t="n">
        <f aca="false">IF(D412="Correcto",IF(ISNUMBER(C412),C412,H412),0)</f>
        <v>0</v>
      </c>
      <c r="J412" s="34"/>
      <c r="K412" s="23" t="n">
        <f aca="false">IF(D412="Correcto",I412-N(J412),0)</f>
        <v>0</v>
      </c>
      <c r="L412" s="1" t="n">
        <f aca="false">IF(COUNTA(A412:C412,E412:G412,J412)&gt;0,ROW(),0)</f>
        <v>0</v>
      </c>
    </row>
    <row r="413" customFormat="false" ht="30" hidden="false" customHeight="true" outlineLevel="0" collapsed="false">
      <c r="A413" s="32"/>
      <c r="B413" s="32"/>
      <c r="C413" s="33"/>
      <c r="D413" s="10" t="str">
        <f aca="false">IF(COUNTA(A413:C413,E413:G413,J413)=0,"",IF(OR(A413="",AND(B413&lt;&gt;"Gasto",B413&lt;&gt;"Reserva",B413&lt;&gt;"Ahorro"),AND(NOT(ISNUMBER(C413)),NOT(AND(C413="",ISNUMBER(H413)))),AND(ISNUMBER(C413),C413&lt;0),AND(J413&lt;&gt;"",OR(NOT(ISNUMBER(J413)),J413&lt;0))),"REVISAR datos","Correcto"))</f>
        <v/>
      </c>
      <c r="E413" s="34"/>
      <c r="F413" s="34"/>
      <c r="G413" s="35"/>
      <c r="H413" s="23" t="str">
        <f aca="false">IF(AND(B413="Reserva",ISNUMBER(E413),E413&gt;=0,ISNUMBER(F413),F413&gt;=0,ISNUMBER(G413)),MAX(0,E413-F413)/MAX(1,(YEAR(G413)-YEAR(Resumen!$E$4))*12+MONTH(G413)-MONTH(Resumen!$E$4)),"n.a.")</f>
        <v>n.a.</v>
      </c>
      <c r="I413" s="23" t="n">
        <f aca="false">IF(D413="Correcto",IF(ISNUMBER(C413),C413,H413),0)</f>
        <v>0</v>
      </c>
      <c r="J413" s="34"/>
      <c r="K413" s="23" t="n">
        <f aca="false">IF(D413="Correcto",I413-N(J413),0)</f>
        <v>0</v>
      </c>
      <c r="L413" s="1" t="n">
        <f aca="false">IF(COUNTA(A413:C413,E413:G413,J413)&gt;0,ROW(),0)</f>
        <v>0</v>
      </c>
    </row>
    <row r="414" customFormat="false" ht="30" hidden="false" customHeight="true" outlineLevel="0" collapsed="false">
      <c r="A414" s="32"/>
      <c r="B414" s="32"/>
      <c r="C414" s="33"/>
      <c r="D414" s="10" t="str">
        <f aca="false">IF(COUNTA(A414:C414,E414:G414,J414)=0,"",IF(OR(A414="",AND(B414&lt;&gt;"Gasto",B414&lt;&gt;"Reserva",B414&lt;&gt;"Ahorro"),AND(NOT(ISNUMBER(C414)),NOT(AND(C414="",ISNUMBER(H414)))),AND(ISNUMBER(C414),C414&lt;0),AND(J414&lt;&gt;"",OR(NOT(ISNUMBER(J414)),J414&lt;0))),"REVISAR datos","Correcto"))</f>
        <v/>
      </c>
      <c r="E414" s="34"/>
      <c r="F414" s="34"/>
      <c r="G414" s="35"/>
      <c r="H414" s="23" t="str">
        <f aca="false">IF(AND(B414="Reserva",ISNUMBER(E414),E414&gt;=0,ISNUMBER(F414),F414&gt;=0,ISNUMBER(G414)),MAX(0,E414-F414)/MAX(1,(YEAR(G414)-YEAR(Resumen!$E$4))*12+MONTH(G414)-MONTH(Resumen!$E$4)),"n.a.")</f>
        <v>n.a.</v>
      </c>
      <c r="I414" s="23" t="n">
        <f aca="false">IF(D414="Correcto",IF(ISNUMBER(C414),C414,H414),0)</f>
        <v>0</v>
      </c>
      <c r="J414" s="34"/>
      <c r="K414" s="23" t="n">
        <f aca="false">IF(D414="Correcto",I414-N(J414),0)</f>
        <v>0</v>
      </c>
      <c r="L414" s="1" t="n">
        <f aca="false">IF(COUNTA(A414:C414,E414:G414,J414)&gt;0,ROW(),0)</f>
        <v>0</v>
      </c>
    </row>
    <row r="415" customFormat="false" ht="30" hidden="false" customHeight="true" outlineLevel="0" collapsed="false">
      <c r="A415" s="32"/>
      <c r="B415" s="32"/>
      <c r="C415" s="33"/>
      <c r="D415" s="10" t="str">
        <f aca="false">IF(COUNTA(A415:C415,E415:G415,J415)=0,"",IF(OR(A415="",AND(B415&lt;&gt;"Gasto",B415&lt;&gt;"Reserva",B415&lt;&gt;"Ahorro"),AND(NOT(ISNUMBER(C415)),NOT(AND(C415="",ISNUMBER(H415)))),AND(ISNUMBER(C415),C415&lt;0),AND(J415&lt;&gt;"",OR(NOT(ISNUMBER(J415)),J415&lt;0))),"REVISAR datos","Correcto"))</f>
        <v/>
      </c>
      <c r="E415" s="34"/>
      <c r="F415" s="34"/>
      <c r="G415" s="35"/>
      <c r="H415" s="23" t="str">
        <f aca="false">IF(AND(B415="Reserva",ISNUMBER(E415),E415&gt;=0,ISNUMBER(F415),F415&gt;=0,ISNUMBER(G415)),MAX(0,E415-F415)/MAX(1,(YEAR(G415)-YEAR(Resumen!$E$4))*12+MONTH(G415)-MONTH(Resumen!$E$4)),"n.a.")</f>
        <v>n.a.</v>
      </c>
      <c r="I415" s="23" t="n">
        <f aca="false">IF(D415="Correcto",IF(ISNUMBER(C415),C415,H415),0)</f>
        <v>0</v>
      </c>
      <c r="J415" s="34"/>
      <c r="K415" s="23" t="n">
        <f aca="false">IF(D415="Correcto",I415-N(J415),0)</f>
        <v>0</v>
      </c>
      <c r="L415" s="1" t="n">
        <f aca="false">IF(COUNTA(A415:C415,E415:G415,J415)&gt;0,ROW(),0)</f>
        <v>0</v>
      </c>
    </row>
    <row r="416" customFormat="false" ht="30" hidden="false" customHeight="true" outlineLevel="0" collapsed="false">
      <c r="A416" s="32"/>
      <c r="B416" s="32"/>
      <c r="C416" s="33"/>
      <c r="D416" s="10" t="str">
        <f aca="false">IF(COUNTA(A416:C416,E416:G416,J416)=0,"",IF(OR(A416="",AND(B416&lt;&gt;"Gasto",B416&lt;&gt;"Reserva",B416&lt;&gt;"Ahorro"),AND(NOT(ISNUMBER(C416)),NOT(AND(C416="",ISNUMBER(H416)))),AND(ISNUMBER(C416),C416&lt;0),AND(J416&lt;&gt;"",OR(NOT(ISNUMBER(J416)),J416&lt;0))),"REVISAR datos","Correcto"))</f>
        <v/>
      </c>
      <c r="E416" s="34"/>
      <c r="F416" s="34"/>
      <c r="G416" s="35"/>
      <c r="H416" s="23" t="str">
        <f aca="false">IF(AND(B416="Reserva",ISNUMBER(E416),E416&gt;=0,ISNUMBER(F416),F416&gt;=0,ISNUMBER(G416)),MAX(0,E416-F416)/MAX(1,(YEAR(G416)-YEAR(Resumen!$E$4))*12+MONTH(G416)-MONTH(Resumen!$E$4)),"n.a.")</f>
        <v>n.a.</v>
      </c>
      <c r="I416" s="23" t="n">
        <f aca="false">IF(D416="Correcto",IF(ISNUMBER(C416),C416,H416),0)</f>
        <v>0</v>
      </c>
      <c r="J416" s="34"/>
      <c r="K416" s="23" t="n">
        <f aca="false">IF(D416="Correcto",I416-N(J416),0)</f>
        <v>0</v>
      </c>
      <c r="L416" s="1" t="n">
        <f aca="false">IF(COUNTA(A416:C416,E416:G416,J416)&gt;0,ROW(),0)</f>
        <v>0</v>
      </c>
    </row>
    <row r="417" customFormat="false" ht="30" hidden="false" customHeight="true" outlineLevel="0" collapsed="false">
      <c r="A417" s="32"/>
      <c r="B417" s="32"/>
      <c r="C417" s="33"/>
      <c r="D417" s="10" t="str">
        <f aca="false">IF(COUNTA(A417:C417,E417:G417,J417)=0,"",IF(OR(A417="",AND(B417&lt;&gt;"Gasto",B417&lt;&gt;"Reserva",B417&lt;&gt;"Ahorro"),AND(NOT(ISNUMBER(C417)),NOT(AND(C417="",ISNUMBER(H417)))),AND(ISNUMBER(C417),C417&lt;0),AND(J417&lt;&gt;"",OR(NOT(ISNUMBER(J417)),J417&lt;0))),"REVISAR datos","Correcto"))</f>
        <v/>
      </c>
      <c r="E417" s="34"/>
      <c r="F417" s="34"/>
      <c r="G417" s="35"/>
      <c r="H417" s="23" t="str">
        <f aca="false">IF(AND(B417="Reserva",ISNUMBER(E417),E417&gt;=0,ISNUMBER(F417),F417&gt;=0,ISNUMBER(G417)),MAX(0,E417-F417)/MAX(1,(YEAR(G417)-YEAR(Resumen!$E$4))*12+MONTH(G417)-MONTH(Resumen!$E$4)),"n.a.")</f>
        <v>n.a.</v>
      </c>
      <c r="I417" s="23" t="n">
        <f aca="false">IF(D417="Correcto",IF(ISNUMBER(C417),C417,H417),0)</f>
        <v>0</v>
      </c>
      <c r="J417" s="34"/>
      <c r="K417" s="23" t="n">
        <f aca="false">IF(D417="Correcto",I417-N(J417),0)</f>
        <v>0</v>
      </c>
      <c r="L417" s="1" t="n">
        <f aca="false">IF(COUNTA(A417:C417,E417:G417,J417)&gt;0,ROW(),0)</f>
        <v>0</v>
      </c>
    </row>
    <row r="418" customFormat="false" ht="30" hidden="false" customHeight="true" outlineLevel="0" collapsed="false">
      <c r="A418" s="32"/>
      <c r="B418" s="32"/>
      <c r="C418" s="33"/>
      <c r="D418" s="10" t="str">
        <f aca="false">IF(COUNTA(A418:C418,E418:G418,J418)=0,"",IF(OR(A418="",AND(B418&lt;&gt;"Gasto",B418&lt;&gt;"Reserva",B418&lt;&gt;"Ahorro"),AND(NOT(ISNUMBER(C418)),NOT(AND(C418="",ISNUMBER(H418)))),AND(ISNUMBER(C418),C418&lt;0),AND(J418&lt;&gt;"",OR(NOT(ISNUMBER(J418)),J418&lt;0))),"REVISAR datos","Correcto"))</f>
        <v/>
      </c>
      <c r="E418" s="34"/>
      <c r="F418" s="34"/>
      <c r="G418" s="35"/>
      <c r="H418" s="23" t="str">
        <f aca="false">IF(AND(B418="Reserva",ISNUMBER(E418),E418&gt;=0,ISNUMBER(F418),F418&gt;=0,ISNUMBER(G418)),MAX(0,E418-F418)/MAX(1,(YEAR(G418)-YEAR(Resumen!$E$4))*12+MONTH(G418)-MONTH(Resumen!$E$4)),"n.a.")</f>
        <v>n.a.</v>
      </c>
      <c r="I418" s="23" t="n">
        <f aca="false">IF(D418="Correcto",IF(ISNUMBER(C418),C418,H418),0)</f>
        <v>0</v>
      </c>
      <c r="J418" s="34"/>
      <c r="K418" s="23" t="n">
        <f aca="false">IF(D418="Correcto",I418-N(J418),0)</f>
        <v>0</v>
      </c>
      <c r="L418" s="1" t="n">
        <f aca="false">IF(COUNTA(A418:C418,E418:G418,J418)&gt;0,ROW(),0)</f>
        <v>0</v>
      </c>
    </row>
    <row r="419" customFormat="false" ht="30" hidden="false" customHeight="true" outlineLevel="0" collapsed="false">
      <c r="A419" s="32"/>
      <c r="B419" s="32"/>
      <c r="C419" s="33"/>
      <c r="D419" s="10" t="str">
        <f aca="false">IF(COUNTA(A419:C419,E419:G419,J419)=0,"",IF(OR(A419="",AND(B419&lt;&gt;"Gasto",B419&lt;&gt;"Reserva",B419&lt;&gt;"Ahorro"),AND(NOT(ISNUMBER(C419)),NOT(AND(C419="",ISNUMBER(H419)))),AND(ISNUMBER(C419),C419&lt;0),AND(J419&lt;&gt;"",OR(NOT(ISNUMBER(J419)),J419&lt;0))),"REVISAR datos","Correcto"))</f>
        <v/>
      </c>
      <c r="E419" s="34"/>
      <c r="F419" s="34"/>
      <c r="G419" s="35"/>
      <c r="H419" s="23" t="str">
        <f aca="false">IF(AND(B419="Reserva",ISNUMBER(E419),E419&gt;=0,ISNUMBER(F419),F419&gt;=0,ISNUMBER(G419)),MAX(0,E419-F419)/MAX(1,(YEAR(G419)-YEAR(Resumen!$E$4))*12+MONTH(G419)-MONTH(Resumen!$E$4)),"n.a.")</f>
        <v>n.a.</v>
      </c>
      <c r="I419" s="23" t="n">
        <f aca="false">IF(D419="Correcto",IF(ISNUMBER(C419),C419,H419),0)</f>
        <v>0</v>
      </c>
      <c r="J419" s="34"/>
      <c r="K419" s="23" t="n">
        <f aca="false">IF(D419="Correcto",I419-N(J419),0)</f>
        <v>0</v>
      </c>
      <c r="L419" s="1" t="n">
        <f aca="false">IF(COUNTA(A419:C419,E419:G419,J419)&gt;0,ROW(),0)</f>
        <v>0</v>
      </c>
    </row>
    <row r="420" customFormat="false" ht="30" hidden="false" customHeight="true" outlineLevel="0" collapsed="false">
      <c r="A420" s="32"/>
      <c r="B420" s="32"/>
      <c r="C420" s="33"/>
      <c r="D420" s="10" t="str">
        <f aca="false">IF(COUNTA(A420:C420,E420:G420,J420)=0,"",IF(OR(A420="",AND(B420&lt;&gt;"Gasto",B420&lt;&gt;"Reserva",B420&lt;&gt;"Ahorro"),AND(NOT(ISNUMBER(C420)),NOT(AND(C420="",ISNUMBER(H420)))),AND(ISNUMBER(C420),C420&lt;0),AND(J420&lt;&gt;"",OR(NOT(ISNUMBER(J420)),J420&lt;0))),"REVISAR datos","Correcto"))</f>
        <v/>
      </c>
      <c r="E420" s="34"/>
      <c r="F420" s="34"/>
      <c r="G420" s="35"/>
      <c r="H420" s="23" t="str">
        <f aca="false">IF(AND(B420="Reserva",ISNUMBER(E420),E420&gt;=0,ISNUMBER(F420),F420&gt;=0,ISNUMBER(G420)),MAX(0,E420-F420)/MAX(1,(YEAR(G420)-YEAR(Resumen!$E$4))*12+MONTH(G420)-MONTH(Resumen!$E$4)),"n.a.")</f>
        <v>n.a.</v>
      </c>
      <c r="I420" s="23" t="n">
        <f aca="false">IF(D420="Correcto",IF(ISNUMBER(C420),C420,H420),0)</f>
        <v>0</v>
      </c>
      <c r="J420" s="34"/>
      <c r="K420" s="23" t="n">
        <f aca="false">IF(D420="Correcto",I420-N(J420),0)</f>
        <v>0</v>
      </c>
      <c r="L420" s="1" t="n">
        <f aca="false">IF(COUNTA(A420:C420,E420:G420,J420)&gt;0,ROW(),0)</f>
        <v>0</v>
      </c>
    </row>
    <row r="421" customFormat="false" ht="30" hidden="false" customHeight="true" outlineLevel="0" collapsed="false">
      <c r="A421" s="32"/>
      <c r="B421" s="32"/>
      <c r="C421" s="33"/>
      <c r="D421" s="10" t="str">
        <f aca="false">IF(COUNTA(A421:C421,E421:G421,J421)=0,"",IF(OR(A421="",AND(B421&lt;&gt;"Gasto",B421&lt;&gt;"Reserva",B421&lt;&gt;"Ahorro"),AND(NOT(ISNUMBER(C421)),NOT(AND(C421="",ISNUMBER(H421)))),AND(ISNUMBER(C421),C421&lt;0),AND(J421&lt;&gt;"",OR(NOT(ISNUMBER(J421)),J421&lt;0))),"REVISAR datos","Correcto"))</f>
        <v/>
      </c>
      <c r="E421" s="34"/>
      <c r="F421" s="34"/>
      <c r="G421" s="35"/>
      <c r="H421" s="23" t="str">
        <f aca="false">IF(AND(B421="Reserva",ISNUMBER(E421),E421&gt;=0,ISNUMBER(F421),F421&gt;=0,ISNUMBER(G421)),MAX(0,E421-F421)/MAX(1,(YEAR(G421)-YEAR(Resumen!$E$4))*12+MONTH(G421)-MONTH(Resumen!$E$4)),"n.a.")</f>
        <v>n.a.</v>
      </c>
      <c r="I421" s="23" t="n">
        <f aca="false">IF(D421="Correcto",IF(ISNUMBER(C421),C421,H421),0)</f>
        <v>0</v>
      </c>
      <c r="J421" s="34"/>
      <c r="K421" s="23" t="n">
        <f aca="false">IF(D421="Correcto",I421-N(J421),0)</f>
        <v>0</v>
      </c>
      <c r="L421" s="1" t="n">
        <f aca="false">IF(COUNTA(A421:C421,E421:G421,J421)&gt;0,ROW(),0)</f>
        <v>0</v>
      </c>
    </row>
    <row r="422" customFormat="false" ht="30" hidden="false" customHeight="true" outlineLevel="0" collapsed="false">
      <c r="A422" s="32"/>
      <c r="B422" s="32"/>
      <c r="C422" s="33"/>
      <c r="D422" s="10" t="str">
        <f aca="false">IF(COUNTA(A422:C422,E422:G422,J422)=0,"",IF(OR(A422="",AND(B422&lt;&gt;"Gasto",B422&lt;&gt;"Reserva",B422&lt;&gt;"Ahorro"),AND(NOT(ISNUMBER(C422)),NOT(AND(C422="",ISNUMBER(H422)))),AND(ISNUMBER(C422),C422&lt;0),AND(J422&lt;&gt;"",OR(NOT(ISNUMBER(J422)),J422&lt;0))),"REVISAR datos","Correcto"))</f>
        <v/>
      </c>
      <c r="E422" s="34"/>
      <c r="F422" s="34"/>
      <c r="G422" s="35"/>
      <c r="H422" s="23" t="str">
        <f aca="false">IF(AND(B422="Reserva",ISNUMBER(E422),E422&gt;=0,ISNUMBER(F422),F422&gt;=0,ISNUMBER(G422)),MAX(0,E422-F422)/MAX(1,(YEAR(G422)-YEAR(Resumen!$E$4))*12+MONTH(G422)-MONTH(Resumen!$E$4)),"n.a.")</f>
        <v>n.a.</v>
      </c>
      <c r="I422" s="23" t="n">
        <f aca="false">IF(D422="Correcto",IF(ISNUMBER(C422),C422,H422),0)</f>
        <v>0</v>
      </c>
      <c r="J422" s="34"/>
      <c r="K422" s="23" t="n">
        <f aca="false">IF(D422="Correcto",I422-N(J422),0)</f>
        <v>0</v>
      </c>
      <c r="L422" s="1" t="n">
        <f aca="false">IF(COUNTA(A422:C422,E422:G422,J422)&gt;0,ROW(),0)</f>
        <v>0</v>
      </c>
    </row>
    <row r="423" customFormat="false" ht="30" hidden="false" customHeight="true" outlineLevel="0" collapsed="false">
      <c r="A423" s="32"/>
      <c r="B423" s="32"/>
      <c r="C423" s="33"/>
      <c r="D423" s="10" t="str">
        <f aca="false">IF(COUNTA(A423:C423,E423:G423,J423)=0,"",IF(OR(A423="",AND(B423&lt;&gt;"Gasto",B423&lt;&gt;"Reserva",B423&lt;&gt;"Ahorro"),AND(NOT(ISNUMBER(C423)),NOT(AND(C423="",ISNUMBER(H423)))),AND(ISNUMBER(C423),C423&lt;0),AND(J423&lt;&gt;"",OR(NOT(ISNUMBER(J423)),J423&lt;0))),"REVISAR datos","Correcto"))</f>
        <v/>
      </c>
      <c r="E423" s="34"/>
      <c r="F423" s="34"/>
      <c r="G423" s="35"/>
      <c r="H423" s="23" t="str">
        <f aca="false">IF(AND(B423="Reserva",ISNUMBER(E423),E423&gt;=0,ISNUMBER(F423),F423&gt;=0,ISNUMBER(G423)),MAX(0,E423-F423)/MAX(1,(YEAR(G423)-YEAR(Resumen!$E$4))*12+MONTH(G423)-MONTH(Resumen!$E$4)),"n.a.")</f>
        <v>n.a.</v>
      </c>
      <c r="I423" s="23" t="n">
        <f aca="false">IF(D423="Correcto",IF(ISNUMBER(C423),C423,H423),0)</f>
        <v>0</v>
      </c>
      <c r="J423" s="34"/>
      <c r="K423" s="23" t="n">
        <f aca="false">IF(D423="Correcto",I423-N(J423),0)</f>
        <v>0</v>
      </c>
      <c r="L423" s="1" t="n">
        <f aca="false">IF(COUNTA(A423:C423,E423:G423,J423)&gt;0,ROW(),0)</f>
        <v>0</v>
      </c>
    </row>
    <row r="424" customFormat="false" ht="30" hidden="false" customHeight="true" outlineLevel="0" collapsed="false">
      <c r="A424" s="32"/>
      <c r="B424" s="32"/>
      <c r="C424" s="33"/>
      <c r="D424" s="10" t="str">
        <f aca="false">IF(COUNTA(A424:C424,E424:G424,J424)=0,"",IF(OR(A424="",AND(B424&lt;&gt;"Gasto",B424&lt;&gt;"Reserva",B424&lt;&gt;"Ahorro"),AND(NOT(ISNUMBER(C424)),NOT(AND(C424="",ISNUMBER(H424)))),AND(ISNUMBER(C424),C424&lt;0),AND(J424&lt;&gt;"",OR(NOT(ISNUMBER(J424)),J424&lt;0))),"REVISAR datos","Correcto"))</f>
        <v/>
      </c>
      <c r="E424" s="34"/>
      <c r="F424" s="34"/>
      <c r="G424" s="35"/>
      <c r="H424" s="23" t="str">
        <f aca="false">IF(AND(B424="Reserva",ISNUMBER(E424),E424&gt;=0,ISNUMBER(F424),F424&gt;=0,ISNUMBER(G424)),MAX(0,E424-F424)/MAX(1,(YEAR(G424)-YEAR(Resumen!$E$4))*12+MONTH(G424)-MONTH(Resumen!$E$4)),"n.a.")</f>
        <v>n.a.</v>
      </c>
      <c r="I424" s="23" t="n">
        <f aca="false">IF(D424="Correcto",IF(ISNUMBER(C424),C424,H424),0)</f>
        <v>0</v>
      </c>
      <c r="J424" s="34"/>
      <c r="K424" s="23" t="n">
        <f aca="false">IF(D424="Correcto",I424-N(J424),0)</f>
        <v>0</v>
      </c>
      <c r="L424" s="1" t="n">
        <f aca="false">IF(COUNTA(A424:C424,E424:G424,J424)&gt;0,ROW(),0)</f>
        <v>0</v>
      </c>
    </row>
    <row r="425" customFormat="false" ht="30" hidden="false" customHeight="true" outlineLevel="0" collapsed="false">
      <c r="A425" s="32"/>
      <c r="B425" s="32"/>
      <c r="C425" s="33"/>
      <c r="D425" s="10" t="str">
        <f aca="false">IF(COUNTA(A425:C425,E425:G425,J425)=0,"",IF(OR(A425="",AND(B425&lt;&gt;"Gasto",B425&lt;&gt;"Reserva",B425&lt;&gt;"Ahorro"),AND(NOT(ISNUMBER(C425)),NOT(AND(C425="",ISNUMBER(H425)))),AND(ISNUMBER(C425),C425&lt;0),AND(J425&lt;&gt;"",OR(NOT(ISNUMBER(J425)),J425&lt;0))),"REVISAR datos","Correcto"))</f>
        <v/>
      </c>
      <c r="E425" s="34"/>
      <c r="F425" s="34"/>
      <c r="G425" s="35"/>
      <c r="H425" s="23" t="str">
        <f aca="false">IF(AND(B425="Reserva",ISNUMBER(E425),E425&gt;=0,ISNUMBER(F425),F425&gt;=0,ISNUMBER(G425)),MAX(0,E425-F425)/MAX(1,(YEAR(G425)-YEAR(Resumen!$E$4))*12+MONTH(G425)-MONTH(Resumen!$E$4)),"n.a.")</f>
        <v>n.a.</v>
      </c>
      <c r="I425" s="23" t="n">
        <f aca="false">IF(D425="Correcto",IF(ISNUMBER(C425),C425,H425),0)</f>
        <v>0</v>
      </c>
      <c r="J425" s="34"/>
      <c r="K425" s="23" t="n">
        <f aca="false">IF(D425="Correcto",I425-N(J425),0)</f>
        <v>0</v>
      </c>
      <c r="L425" s="1" t="n">
        <f aca="false">IF(COUNTA(A425:C425,E425:G425,J425)&gt;0,ROW(),0)</f>
        <v>0</v>
      </c>
    </row>
    <row r="426" customFormat="false" ht="30" hidden="false" customHeight="true" outlineLevel="0" collapsed="false">
      <c r="A426" s="32"/>
      <c r="B426" s="32"/>
      <c r="C426" s="33"/>
      <c r="D426" s="10" t="str">
        <f aca="false">IF(COUNTA(A426:C426,E426:G426,J426)=0,"",IF(OR(A426="",AND(B426&lt;&gt;"Gasto",B426&lt;&gt;"Reserva",B426&lt;&gt;"Ahorro"),AND(NOT(ISNUMBER(C426)),NOT(AND(C426="",ISNUMBER(H426)))),AND(ISNUMBER(C426),C426&lt;0),AND(J426&lt;&gt;"",OR(NOT(ISNUMBER(J426)),J426&lt;0))),"REVISAR datos","Correcto"))</f>
        <v/>
      </c>
      <c r="E426" s="34"/>
      <c r="F426" s="34"/>
      <c r="G426" s="35"/>
      <c r="H426" s="23" t="str">
        <f aca="false">IF(AND(B426="Reserva",ISNUMBER(E426),E426&gt;=0,ISNUMBER(F426),F426&gt;=0,ISNUMBER(G426)),MAX(0,E426-F426)/MAX(1,(YEAR(G426)-YEAR(Resumen!$E$4))*12+MONTH(G426)-MONTH(Resumen!$E$4)),"n.a.")</f>
        <v>n.a.</v>
      </c>
      <c r="I426" s="23" t="n">
        <f aca="false">IF(D426="Correcto",IF(ISNUMBER(C426),C426,H426),0)</f>
        <v>0</v>
      </c>
      <c r="J426" s="34"/>
      <c r="K426" s="23" t="n">
        <f aca="false">IF(D426="Correcto",I426-N(J426),0)</f>
        <v>0</v>
      </c>
      <c r="L426" s="1" t="n">
        <f aca="false">IF(COUNTA(A426:C426,E426:G426,J426)&gt;0,ROW(),0)</f>
        <v>0</v>
      </c>
    </row>
    <row r="427" customFormat="false" ht="30" hidden="false" customHeight="true" outlineLevel="0" collapsed="false">
      <c r="A427" s="32"/>
      <c r="B427" s="32"/>
      <c r="C427" s="33"/>
      <c r="D427" s="10" t="str">
        <f aca="false">IF(COUNTA(A427:C427,E427:G427,J427)=0,"",IF(OR(A427="",AND(B427&lt;&gt;"Gasto",B427&lt;&gt;"Reserva",B427&lt;&gt;"Ahorro"),AND(NOT(ISNUMBER(C427)),NOT(AND(C427="",ISNUMBER(H427)))),AND(ISNUMBER(C427),C427&lt;0),AND(J427&lt;&gt;"",OR(NOT(ISNUMBER(J427)),J427&lt;0))),"REVISAR datos","Correcto"))</f>
        <v/>
      </c>
      <c r="E427" s="34"/>
      <c r="F427" s="34"/>
      <c r="G427" s="35"/>
      <c r="H427" s="23" t="str">
        <f aca="false">IF(AND(B427="Reserva",ISNUMBER(E427),E427&gt;=0,ISNUMBER(F427),F427&gt;=0,ISNUMBER(G427)),MAX(0,E427-F427)/MAX(1,(YEAR(G427)-YEAR(Resumen!$E$4))*12+MONTH(G427)-MONTH(Resumen!$E$4)),"n.a.")</f>
        <v>n.a.</v>
      </c>
      <c r="I427" s="23" t="n">
        <f aca="false">IF(D427="Correcto",IF(ISNUMBER(C427),C427,H427),0)</f>
        <v>0</v>
      </c>
      <c r="J427" s="34"/>
      <c r="K427" s="23" t="n">
        <f aca="false">IF(D427="Correcto",I427-N(J427),0)</f>
        <v>0</v>
      </c>
      <c r="L427" s="1" t="n">
        <f aca="false">IF(COUNTA(A427:C427,E427:G427,J427)&gt;0,ROW(),0)</f>
        <v>0</v>
      </c>
    </row>
    <row r="428" customFormat="false" ht="30" hidden="false" customHeight="true" outlineLevel="0" collapsed="false">
      <c r="A428" s="32"/>
      <c r="B428" s="32"/>
      <c r="C428" s="33"/>
      <c r="D428" s="10" t="str">
        <f aca="false">IF(COUNTA(A428:C428,E428:G428,J428)=0,"",IF(OR(A428="",AND(B428&lt;&gt;"Gasto",B428&lt;&gt;"Reserva",B428&lt;&gt;"Ahorro"),AND(NOT(ISNUMBER(C428)),NOT(AND(C428="",ISNUMBER(H428)))),AND(ISNUMBER(C428),C428&lt;0),AND(J428&lt;&gt;"",OR(NOT(ISNUMBER(J428)),J428&lt;0))),"REVISAR datos","Correcto"))</f>
        <v/>
      </c>
      <c r="E428" s="34"/>
      <c r="F428" s="34"/>
      <c r="G428" s="35"/>
      <c r="H428" s="23" t="str">
        <f aca="false">IF(AND(B428="Reserva",ISNUMBER(E428),E428&gt;=0,ISNUMBER(F428),F428&gt;=0,ISNUMBER(G428)),MAX(0,E428-F428)/MAX(1,(YEAR(G428)-YEAR(Resumen!$E$4))*12+MONTH(G428)-MONTH(Resumen!$E$4)),"n.a.")</f>
        <v>n.a.</v>
      </c>
      <c r="I428" s="23" t="n">
        <f aca="false">IF(D428="Correcto",IF(ISNUMBER(C428),C428,H428),0)</f>
        <v>0</v>
      </c>
      <c r="J428" s="34"/>
      <c r="K428" s="23" t="n">
        <f aca="false">IF(D428="Correcto",I428-N(J428),0)</f>
        <v>0</v>
      </c>
      <c r="L428" s="1" t="n">
        <f aca="false">IF(COUNTA(A428:C428,E428:G428,J428)&gt;0,ROW(),0)</f>
        <v>0</v>
      </c>
    </row>
    <row r="429" customFormat="false" ht="30" hidden="false" customHeight="true" outlineLevel="0" collapsed="false">
      <c r="A429" s="32"/>
      <c r="B429" s="32"/>
      <c r="C429" s="33"/>
      <c r="D429" s="10" t="str">
        <f aca="false">IF(COUNTA(A429:C429,E429:G429,J429)=0,"",IF(OR(A429="",AND(B429&lt;&gt;"Gasto",B429&lt;&gt;"Reserva",B429&lt;&gt;"Ahorro"),AND(NOT(ISNUMBER(C429)),NOT(AND(C429="",ISNUMBER(H429)))),AND(ISNUMBER(C429),C429&lt;0),AND(J429&lt;&gt;"",OR(NOT(ISNUMBER(J429)),J429&lt;0))),"REVISAR datos","Correcto"))</f>
        <v/>
      </c>
      <c r="E429" s="34"/>
      <c r="F429" s="34"/>
      <c r="G429" s="35"/>
      <c r="H429" s="23" t="str">
        <f aca="false">IF(AND(B429="Reserva",ISNUMBER(E429),E429&gt;=0,ISNUMBER(F429),F429&gt;=0,ISNUMBER(G429)),MAX(0,E429-F429)/MAX(1,(YEAR(G429)-YEAR(Resumen!$E$4))*12+MONTH(G429)-MONTH(Resumen!$E$4)),"n.a.")</f>
        <v>n.a.</v>
      </c>
      <c r="I429" s="23" t="n">
        <f aca="false">IF(D429="Correcto",IF(ISNUMBER(C429),C429,H429),0)</f>
        <v>0</v>
      </c>
      <c r="J429" s="34"/>
      <c r="K429" s="23" t="n">
        <f aca="false">IF(D429="Correcto",I429-N(J429),0)</f>
        <v>0</v>
      </c>
      <c r="L429" s="1" t="n">
        <f aca="false">IF(COUNTA(A429:C429,E429:G429,J429)&gt;0,ROW(),0)</f>
        <v>0</v>
      </c>
    </row>
    <row r="430" customFormat="false" ht="30" hidden="false" customHeight="true" outlineLevel="0" collapsed="false">
      <c r="A430" s="32"/>
      <c r="B430" s="32"/>
      <c r="C430" s="33"/>
      <c r="D430" s="10" t="str">
        <f aca="false">IF(COUNTA(A430:C430,E430:G430,J430)=0,"",IF(OR(A430="",AND(B430&lt;&gt;"Gasto",B430&lt;&gt;"Reserva",B430&lt;&gt;"Ahorro"),AND(NOT(ISNUMBER(C430)),NOT(AND(C430="",ISNUMBER(H430)))),AND(ISNUMBER(C430),C430&lt;0),AND(J430&lt;&gt;"",OR(NOT(ISNUMBER(J430)),J430&lt;0))),"REVISAR datos","Correcto"))</f>
        <v/>
      </c>
      <c r="E430" s="34"/>
      <c r="F430" s="34"/>
      <c r="G430" s="35"/>
      <c r="H430" s="23" t="str">
        <f aca="false">IF(AND(B430="Reserva",ISNUMBER(E430),E430&gt;=0,ISNUMBER(F430),F430&gt;=0,ISNUMBER(G430)),MAX(0,E430-F430)/MAX(1,(YEAR(G430)-YEAR(Resumen!$E$4))*12+MONTH(G430)-MONTH(Resumen!$E$4)),"n.a.")</f>
        <v>n.a.</v>
      </c>
      <c r="I430" s="23" t="n">
        <f aca="false">IF(D430="Correcto",IF(ISNUMBER(C430),C430,H430),0)</f>
        <v>0</v>
      </c>
      <c r="J430" s="34"/>
      <c r="K430" s="23" t="n">
        <f aca="false">IF(D430="Correcto",I430-N(J430),0)</f>
        <v>0</v>
      </c>
      <c r="L430" s="1" t="n">
        <f aca="false">IF(COUNTA(A430:C430,E430:G430,J430)&gt;0,ROW(),0)</f>
        <v>0</v>
      </c>
    </row>
    <row r="431" customFormat="false" ht="30" hidden="false" customHeight="true" outlineLevel="0" collapsed="false">
      <c r="A431" s="32"/>
      <c r="B431" s="32"/>
      <c r="C431" s="33"/>
      <c r="D431" s="10" t="str">
        <f aca="false">IF(COUNTA(A431:C431,E431:G431,J431)=0,"",IF(OR(A431="",AND(B431&lt;&gt;"Gasto",B431&lt;&gt;"Reserva",B431&lt;&gt;"Ahorro"),AND(NOT(ISNUMBER(C431)),NOT(AND(C431="",ISNUMBER(H431)))),AND(ISNUMBER(C431),C431&lt;0),AND(J431&lt;&gt;"",OR(NOT(ISNUMBER(J431)),J431&lt;0))),"REVISAR datos","Correcto"))</f>
        <v/>
      </c>
      <c r="E431" s="34"/>
      <c r="F431" s="34"/>
      <c r="G431" s="35"/>
      <c r="H431" s="23" t="str">
        <f aca="false">IF(AND(B431="Reserva",ISNUMBER(E431),E431&gt;=0,ISNUMBER(F431),F431&gt;=0,ISNUMBER(G431)),MAX(0,E431-F431)/MAX(1,(YEAR(G431)-YEAR(Resumen!$E$4))*12+MONTH(G431)-MONTH(Resumen!$E$4)),"n.a.")</f>
        <v>n.a.</v>
      </c>
      <c r="I431" s="23" t="n">
        <f aca="false">IF(D431="Correcto",IF(ISNUMBER(C431),C431,H431),0)</f>
        <v>0</v>
      </c>
      <c r="J431" s="34"/>
      <c r="K431" s="23" t="n">
        <f aca="false">IF(D431="Correcto",I431-N(J431),0)</f>
        <v>0</v>
      </c>
      <c r="L431" s="1" t="n">
        <f aca="false">IF(COUNTA(A431:C431,E431:G431,J431)&gt;0,ROW(),0)</f>
        <v>0</v>
      </c>
    </row>
    <row r="432" customFormat="false" ht="30" hidden="false" customHeight="true" outlineLevel="0" collapsed="false">
      <c r="A432" s="32"/>
      <c r="B432" s="32"/>
      <c r="C432" s="33"/>
      <c r="D432" s="10" t="str">
        <f aca="false">IF(COUNTA(A432:C432,E432:G432,J432)=0,"",IF(OR(A432="",AND(B432&lt;&gt;"Gasto",B432&lt;&gt;"Reserva",B432&lt;&gt;"Ahorro"),AND(NOT(ISNUMBER(C432)),NOT(AND(C432="",ISNUMBER(H432)))),AND(ISNUMBER(C432),C432&lt;0),AND(J432&lt;&gt;"",OR(NOT(ISNUMBER(J432)),J432&lt;0))),"REVISAR datos","Correcto"))</f>
        <v/>
      </c>
      <c r="E432" s="34"/>
      <c r="F432" s="34"/>
      <c r="G432" s="35"/>
      <c r="H432" s="23" t="str">
        <f aca="false">IF(AND(B432="Reserva",ISNUMBER(E432),E432&gt;=0,ISNUMBER(F432),F432&gt;=0,ISNUMBER(G432)),MAX(0,E432-F432)/MAX(1,(YEAR(G432)-YEAR(Resumen!$E$4))*12+MONTH(G432)-MONTH(Resumen!$E$4)),"n.a.")</f>
        <v>n.a.</v>
      </c>
      <c r="I432" s="23" t="n">
        <f aca="false">IF(D432="Correcto",IF(ISNUMBER(C432),C432,H432),0)</f>
        <v>0</v>
      </c>
      <c r="J432" s="34"/>
      <c r="K432" s="23" t="n">
        <f aca="false">IF(D432="Correcto",I432-N(J432),0)</f>
        <v>0</v>
      </c>
      <c r="L432" s="1" t="n">
        <f aca="false">IF(COUNTA(A432:C432,E432:G432,J432)&gt;0,ROW(),0)</f>
        <v>0</v>
      </c>
    </row>
    <row r="433" customFormat="false" ht="30" hidden="false" customHeight="true" outlineLevel="0" collapsed="false">
      <c r="A433" s="32"/>
      <c r="B433" s="32"/>
      <c r="C433" s="33"/>
      <c r="D433" s="10" t="str">
        <f aca="false">IF(COUNTA(A433:C433,E433:G433,J433)=0,"",IF(OR(A433="",AND(B433&lt;&gt;"Gasto",B433&lt;&gt;"Reserva",B433&lt;&gt;"Ahorro"),AND(NOT(ISNUMBER(C433)),NOT(AND(C433="",ISNUMBER(H433)))),AND(ISNUMBER(C433),C433&lt;0),AND(J433&lt;&gt;"",OR(NOT(ISNUMBER(J433)),J433&lt;0))),"REVISAR datos","Correcto"))</f>
        <v/>
      </c>
      <c r="E433" s="34"/>
      <c r="F433" s="34"/>
      <c r="G433" s="35"/>
      <c r="H433" s="23" t="str">
        <f aca="false">IF(AND(B433="Reserva",ISNUMBER(E433),E433&gt;=0,ISNUMBER(F433),F433&gt;=0,ISNUMBER(G433)),MAX(0,E433-F433)/MAX(1,(YEAR(G433)-YEAR(Resumen!$E$4))*12+MONTH(G433)-MONTH(Resumen!$E$4)),"n.a.")</f>
        <v>n.a.</v>
      </c>
      <c r="I433" s="23" t="n">
        <f aca="false">IF(D433="Correcto",IF(ISNUMBER(C433),C433,H433),0)</f>
        <v>0</v>
      </c>
      <c r="J433" s="34"/>
      <c r="K433" s="23" t="n">
        <f aca="false">IF(D433="Correcto",I433-N(J433),0)</f>
        <v>0</v>
      </c>
      <c r="L433" s="1" t="n">
        <f aca="false">IF(COUNTA(A433:C433,E433:G433,J433)&gt;0,ROW(),0)</f>
        <v>0</v>
      </c>
    </row>
    <row r="434" customFormat="false" ht="30" hidden="false" customHeight="true" outlineLevel="0" collapsed="false">
      <c r="A434" s="32"/>
      <c r="B434" s="32"/>
      <c r="C434" s="33"/>
      <c r="D434" s="10" t="str">
        <f aca="false">IF(COUNTA(A434:C434,E434:G434,J434)=0,"",IF(OR(A434="",AND(B434&lt;&gt;"Gasto",B434&lt;&gt;"Reserva",B434&lt;&gt;"Ahorro"),AND(NOT(ISNUMBER(C434)),NOT(AND(C434="",ISNUMBER(H434)))),AND(ISNUMBER(C434),C434&lt;0),AND(J434&lt;&gt;"",OR(NOT(ISNUMBER(J434)),J434&lt;0))),"REVISAR datos","Correcto"))</f>
        <v/>
      </c>
      <c r="E434" s="34"/>
      <c r="F434" s="34"/>
      <c r="G434" s="35"/>
      <c r="H434" s="23" t="str">
        <f aca="false">IF(AND(B434="Reserva",ISNUMBER(E434),E434&gt;=0,ISNUMBER(F434),F434&gt;=0,ISNUMBER(G434)),MAX(0,E434-F434)/MAX(1,(YEAR(G434)-YEAR(Resumen!$E$4))*12+MONTH(G434)-MONTH(Resumen!$E$4)),"n.a.")</f>
        <v>n.a.</v>
      </c>
      <c r="I434" s="23" t="n">
        <f aca="false">IF(D434="Correcto",IF(ISNUMBER(C434),C434,H434),0)</f>
        <v>0</v>
      </c>
      <c r="J434" s="34"/>
      <c r="K434" s="23" t="n">
        <f aca="false">IF(D434="Correcto",I434-N(J434),0)</f>
        <v>0</v>
      </c>
      <c r="L434" s="1" t="n">
        <f aca="false">IF(COUNTA(A434:C434,E434:G434,J434)&gt;0,ROW(),0)</f>
        <v>0</v>
      </c>
    </row>
    <row r="435" customFormat="false" ht="30" hidden="false" customHeight="true" outlineLevel="0" collapsed="false">
      <c r="A435" s="32"/>
      <c r="B435" s="32"/>
      <c r="C435" s="33"/>
      <c r="D435" s="10" t="str">
        <f aca="false">IF(COUNTA(A435:C435,E435:G435,J435)=0,"",IF(OR(A435="",AND(B435&lt;&gt;"Gasto",B435&lt;&gt;"Reserva",B435&lt;&gt;"Ahorro"),AND(NOT(ISNUMBER(C435)),NOT(AND(C435="",ISNUMBER(H435)))),AND(ISNUMBER(C435),C435&lt;0),AND(J435&lt;&gt;"",OR(NOT(ISNUMBER(J435)),J435&lt;0))),"REVISAR datos","Correcto"))</f>
        <v/>
      </c>
      <c r="E435" s="34"/>
      <c r="F435" s="34"/>
      <c r="G435" s="35"/>
      <c r="H435" s="23" t="str">
        <f aca="false">IF(AND(B435="Reserva",ISNUMBER(E435),E435&gt;=0,ISNUMBER(F435),F435&gt;=0,ISNUMBER(G435)),MAX(0,E435-F435)/MAX(1,(YEAR(G435)-YEAR(Resumen!$E$4))*12+MONTH(G435)-MONTH(Resumen!$E$4)),"n.a.")</f>
        <v>n.a.</v>
      </c>
      <c r="I435" s="23" t="n">
        <f aca="false">IF(D435="Correcto",IF(ISNUMBER(C435),C435,H435),0)</f>
        <v>0</v>
      </c>
      <c r="J435" s="34"/>
      <c r="K435" s="23" t="n">
        <f aca="false">IF(D435="Correcto",I435-N(J435),0)</f>
        <v>0</v>
      </c>
      <c r="L435" s="1" t="n">
        <f aca="false">IF(COUNTA(A435:C435,E435:G435,J435)&gt;0,ROW(),0)</f>
        <v>0</v>
      </c>
    </row>
    <row r="436" customFormat="false" ht="30" hidden="false" customHeight="true" outlineLevel="0" collapsed="false">
      <c r="A436" s="32"/>
      <c r="B436" s="32"/>
      <c r="C436" s="33"/>
      <c r="D436" s="10" t="str">
        <f aca="false">IF(COUNTA(A436:C436,E436:G436,J436)=0,"",IF(OR(A436="",AND(B436&lt;&gt;"Gasto",B436&lt;&gt;"Reserva",B436&lt;&gt;"Ahorro"),AND(NOT(ISNUMBER(C436)),NOT(AND(C436="",ISNUMBER(H436)))),AND(ISNUMBER(C436),C436&lt;0),AND(J436&lt;&gt;"",OR(NOT(ISNUMBER(J436)),J436&lt;0))),"REVISAR datos","Correcto"))</f>
        <v/>
      </c>
      <c r="E436" s="34"/>
      <c r="F436" s="34"/>
      <c r="G436" s="35"/>
      <c r="H436" s="23" t="str">
        <f aca="false">IF(AND(B436="Reserva",ISNUMBER(E436),E436&gt;=0,ISNUMBER(F436),F436&gt;=0,ISNUMBER(G436)),MAX(0,E436-F436)/MAX(1,(YEAR(G436)-YEAR(Resumen!$E$4))*12+MONTH(G436)-MONTH(Resumen!$E$4)),"n.a.")</f>
        <v>n.a.</v>
      </c>
      <c r="I436" s="23" t="n">
        <f aca="false">IF(D436="Correcto",IF(ISNUMBER(C436),C436,H436),0)</f>
        <v>0</v>
      </c>
      <c r="J436" s="34"/>
      <c r="K436" s="23" t="n">
        <f aca="false">IF(D436="Correcto",I436-N(J436),0)</f>
        <v>0</v>
      </c>
      <c r="L436" s="1" t="n">
        <f aca="false">IF(COUNTA(A436:C436,E436:G436,J436)&gt;0,ROW(),0)</f>
        <v>0</v>
      </c>
    </row>
    <row r="437" customFormat="false" ht="30" hidden="false" customHeight="true" outlineLevel="0" collapsed="false">
      <c r="A437" s="32"/>
      <c r="B437" s="32"/>
      <c r="C437" s="33"/>
      <c r="D437" s="10" t="str">
        <f aca="false">IF(COUNTA(A437:C437,E437:G437,J437)=0,"",IF(OR(A437="",AND(B437&lt;&gt;"Gasto",B437&lt;&gt;"Reserva",B437&lt;&gt;"Ahorro"),AND(NOT(ISNUMBER(C437)),NOT(AND(C437="",ISNUMBER(H437)))),AND(ISNUMBER(C437),C437&lt;0),AND(J437&lt;&gt;"",OR(NOT(ISNUMBER(J437)),J437&lt;0))),"REVISAR datos","Correcto"))</f>
        <v/>
      </c>
      <c r="E437" s="34"/>
      <c r="F437" s="34"/>
      <c r="G437" s="35"/>
      <c r="H437" s="23" t="str">
        <f aca="false">IF(AND(B437="Reserva",ISNUMBER(E437),E437&gt;=0,ISNUMBER(F437),F437&gt;=0,ISNUMBER(G437)),MAX(0,E437-F437)/MAX(1,(YEAR(G437)-YEAR(Resumen!$E$4))*12+MONTH(G437)-MONTH(Resumen!$E$4)),"n.a.")</f>
        <v>n.a.</v>
      </c>
      <c r="I437" s="23" t="n">
        <f aca="false">IF(D437="Correcto",IF(ISNUMBER(C437),C437,H437),0)</f>
        <v>0</v>
      </c>
      <c r="J437" s="34"/>
      <c r="K437" s="23" t="n">
        <f aca="false">IF(D437="Correcto",I437-N(J437),0)</f>
        <v>0</v>
      </c>
      <c r="L437" s="1" t="n">
        <f aca="false">IF(COUNTA(A437:C437,E437:G437,J437)&gt;0,ROW(),0)</f>
        <v>0</v>
      </c>
    </row>
    <row r="438" customFormat="false" ht="30" hidden="false" customHeight="true" outlineLevel="0" collapsed="false">
      <c r="A438" s="32"/>
      <c r="B438" s="32"/>
      <c r="C438" s="33"/>
      <c r="D438" s="10" t="str">
        <f aca="false">IF(COUNTA(A438:C438,E438:G438,J438)=0,"",IF(OR(A438="",AND(B438&lt;&gt;"Gasto",B438&lt;&gt;"Reserva",B438&lt;&gt;"Ahorro"),AND(NOT(ISNUMBER(C438)),NOT(AND(C438="",ISNUMBER(H438)))),AND(ISNUMBER(C438),C438&lt;0),AND(J438&lt;&gt;"",OR(NOT(ISNUMBER(J438)),J438&lt;0))),"REVISAR datos","Correcto"))</f>
        <v/>
      </c>
      <c r="E438" s="34"/>
      <c r="F438" s="34"/>
      <c r="G438" s="35"/>
      <c r="H438" s="23" t="str">
        <f aca="false">IF(AND(B438="Reserva",ISNUMBER(E438),E438&gt;=0,ISNUMBER(F438),F438&gt;=0,ISNUMBER(G438)),MAX(0,E438-F438)/MAX(1,(YEAR(G438)-YEAR(Resumen!$E$4))*12+MONTH(G438)-MONTH(Resumen!$E$4)),"n.a.")</f>
        <v>n.a.</v>
      </c>
      <c r="I438" s="23" t="n">
        <f aca="false">IF(D438="Correcto",IF(ISNUMBER(C438),C438,H438),0)</f>
        <v>0</v>
      </c>
      <c r="J438" s="34"/>
      <c r="K438" s="23" t="n">
        <f aca="false">IF(D438="Correcto",I438-N(J438),0)</f>
        <v>0</v>
      </c>
      <c r="L438" s="1" t="n">
        <f aca="false">IF(COUNTA(A438:C438,E438:G438,J438)&gt;0,ROW(),0)</f>
        <v>0</v>
      </c>
    </row>
    <row r="439" customFormat="false" ht="30" hidden="false" customHeight="true" outlineLevel="0" collapsed="false">
      <c r="A439" s="32"/>
      <c r="B439" s="32"/>
      <c r="C439" s="33"/>
      <c r="D439" s="10" t="str">
        <f aca="false">IF(COUNTA(A439:C439,E439:G439,J439)=0,"",IF(OR(A439="",AND(B439&lt;&gt;"Gasto",B439&lt;&gt;"Reserva",B439&lt;&gt;"Ahorro"),AND(NOT(ISNUMBER(C439)),NOT(AND(C439="",ISNUMBER(H439)))),AND(ISNUMBER(C439),C439&lt;0),AND(J439&lt;&gt;"",OR(NOT(ISNUMBER(J439)),J439&lt;0))),"REVISAR datos","Correcto"))</f>
        <v/>
      </c>
      <c r="E439" s="34"/>
      <c r="F439" s="34"/>
      <c r="G439" s="35"/>
      <c r="H439" s="23" t="str">
        <f aca="false">IF(AND(B439="Reserva",ISNUMBER(E439),E439&gt;=0,ISNUMBER(F439),F439&gt;=0,ISNUMBER(G439)),MAX(0,E439-F439)/MAX(1,(YEAR(G439)-YEAR(Resumen!$E$4))*12+MONTH(G439)-MONTH(Resumen!$E$4)),"n.a.")</f>
        <v>n.a.</v>
      </c>
      <c r="I439" s="23" t="n">
        <f aca="false">IF(D439="Correcto",IF(ISNUMBER(C439),C439,H439),0)</f>
        <v>0</v>
      </c>
      <c r="J439" s="34"/>
      <c r="K439" s="23" t="n">
        <f aca="false">IF(D439="Correcto",I439-N(J439),0)</f>
        <v>0</v>
      </c>
      <c r="L439" s="1" t="n">
        <f aca="false">IF(COUNTA(A439:C439,E439:G439,J439)&gt;0,ROW(),0)</f>
        <v>0</v>
      </c>
    </row>
    <row r="440" customFormat="false" ht="30" hidden="false" customHeight="true" outlineLevel="0" collapsed="false">
      <c r="A440" s="32"/>
      <c r="B440" s="32"/>
      <c r="C440" s="33"/>
      <c r="D440" s="10" t="str">
        <f aca="false">IF(COUNTA(A440:C440,E440:G440,J440)=0,"",IF(OR(A440="",AND(B440&lt;&gt;"Gasto",B440&lt;&gt;"Reserva",B440&lt;&gt;"Ahorro"),AND(NOT(ISNUMBER(C440)),NOT(AND(C440="",ISNUMBER(H440)))),AND(ISNUMBER(C440),C440&lt;0),AND(J440&lt;&gt;"",OR(NOT(ISNUMBER(J440)),J440&lt;0))),"REVISAR datos","Correcto"))</f>
        <v/>
      </c>
      <c r="E440" s="34"/>
      <c r="F440" s="34"/>
      <c r="G440" s="35"/>
      <c r="H440" s="23" t="str">
        <f aca="false">IF(AND(B440="Reserva",ISNUMBER(E440),E440&gt;=0,ISNUMBER(F440),F440&gt;=0,ISNUMBER(G440)),MAX(0,E440-F440)/MAX(1,(YEAR(G440)-YEAR(Resumen!$E$4))*12+MONTH(G440)-MONTH(Resumen!$E$4)),"n.a.")</f>
        <v>n.a.</v>
      </c>
      <c r="I440" s="23" t="n">
        <f aca="false">IF(D440="Correcto",IF(ISNUMBER(C440),C440,H440),0)</f>
        <v>0</v>
      </c>
      <c r="J440" s="34"/>
      <c r="K440" s="23" t="n">
        <f aca="false">IF(D440="Correcto",I440-N(J440),0)</f>
        <v>0</v>
      </c>
      <c r="L440" s="1" t="n">
        <f aca="false">IF(COUNTA(A440:C440,E440:G440,J440)&gt;0,ROW(),0)</f>
        <v>0</v>
      </c>
    </row>
    <row r="441" customFormat="false" ht="30" hidden="false" customHeight="true" outlineLevel="0" collapsed="false">
      <c r="A441" s="32"/>
      <c r="B441" s="32"/>
      <c r="C441" s="33"/>
      <c r="D441" s="10" t="str">
        <f aca="false">IF(COUNTA(A441:C441,E441:G441,J441)=0,"",IF(OR(A441="",AND(B441&lt;&gt;"Gasto",B441&lt;&gt;"Reserva",B441&lt;&gt;"Ahorro"),AND(NOT(ISNUMBER(C441)),NOT(AND(C441="",ISNUMBER(H441)))),AND(ISNUMBER(C441),C441&lt;0),AND(J441&lt;&gt;"",OR(NOT(ISNUMBER(J441)),J441&lt;0))),"REVISAR datos","Correcto"))</f>
        <v/>
      </c>
      <c r="E441" s="34"/>
      <c r="F441" s="34"/>
      <c r="G441" s="35"/>
      <c r="H441" s="23" t="str">
        <f aca="false">IF(AND(B441="Reserva",ISNUMBER(E441),E441&gt;=0,ISNUMBER(F441),F441&gt;=0,ISNUMBER(G441)),MAX(0,E441-F441)/MAX(1,(YEAR(G441)-YEAR(Resumen!$E$4))*12+MONTH(G441)-MONTH(Resumen!$E$4)),"n.a.")</f>
        <v>n.a.</v>
      </c>
      <c r="I441" s="23" t="n">
        <f aca="false">IF(D441="Correcto",IF(ISNUMBER(C441),C441,H441),0)</f>
        <v>0</v>
      </c>
      <c r="J441" s="34"/>
      <c r="K441" s="23" t="n">
        <f aca="false">IF(D441="Correcto",I441-N(J441),0)</f>
        <v>0</v>
      </c>
      <c r="L441" s="1" t="n">
        <f aca="false">IF(COUNTA(A441:C441,E441:G441,J441)&gt;0,ROW(),0)</f>
        <v>0</v>
      </c>
    </row>
    <row r="442" customFormat="false" ht="30" hidden="false" customHeight="true" outlineLevel="0" collapsed="false">
      <c r="A442" s="32"/>
      <c r="B442" s="32"/>
      <c r="C442" s="33"/>
      <c r="D442" s="10" t="str">
        <f aca="false">IF(COUNTA(A442:C442,E442:G442,J442)=0,"",IF(OR(A442="",AND(B442&lt;&gt;"Gasto",B442&lt;&gt;"Reserva",B442&lt;&gt;"Ahorro"),AND(NOT(ISNUMBER(C442)),NOT(AND(C442="",ISNUMBER(H442)))),AND(ISNUMBER(C442),C442&lt;0),AND(J442&lt;&gt;"",OR(NOT(ISNUMBER(J442)),J442&lt;0))),"REVISAR datos","Correcto"))</f>
        <v/>
      </c>
      <c r="E442" s="34"/>
      <c r="F442" s="34"/>
      <c r="G442" s="35"/>
      <c r="H442" s="23" t="str">
        <f aca="false">IF(AND(B442="Reserva",ISNUMBER(E442),E442&gt;=0,ISNUMBER(F442),F442&gt;=0,ISNUMBER(G442)),MAX(0,E442-F442)/MAX(1,(YEAR(G442)-YEAR(Resumen!$E$4))*12+MONTH(G442)-MONTH(Resumen!$E$4)),"n.a.")</f>
        <v>n.a.</v>
      </c>
      <c r="I442" s="23" t="n">
        <f aca="false">IF(D442="Correcto",IF(ISNUMBER(C442),C442,H442),0)</f>
        <v>0</v>
      </c>
      <c r="J442" s="34"/>
      <c r="K442" s="23" t="n">
        <f aca="false">IF(D442="Correcto",I442-N(J442),0)</f>
        <v>0</v>
      </c>
      <c r="L442" s="1" t="n">
        <f aca="false">IF(COUNTA(A442:C442,E442:G442,J442)&gt;0,ROW(),0)</f>
        <v>0</v>
      </c>
    </row>
    <row r="443" customFormat="false" ht="30" hidden="false" customHeight="true" outlineLevel="0" collapsed="false">
      <c r="A443" s="32"/>
      <c r="B443" s="32"/>
      <c r="C443" s="33"/>
      <c r="D443" s="10" t="str">
        <f aca="false">IF(COUNTA(A443:C443,E443:G443,J443)=0,"",IF(OR(A443="",AND(B443&lt;&gt;"Gasto",B443&lt;&gt;"Reserva",B443&lt;&gt;"Ahorro"),AND(NOT(ISNUMBER(C443)),NOT(AND(C443="",ISNUMBER(H443)))),AND(ISNUMBER(C443),C443&lt;0),AND(J443&lt;&gt;"",OR(NOT(ISNUMBER(J443)),J443&lt;0))),"REVISAR datos","Correcto"))</f>
        <v/>
      </c>
      <c r="E443" s="34"/>
      <c r="F443" s="34"/>
      <c r="G443" s="35"/>
      <c r="H443" s="23" t="str">
        <f aca="false">IF(AND(B443="Reserva",ISNUMBER(E443),E443&gt;=0,ISNUMBER(F443),F443&gt;=0,ISNUMBER(G443)),MAX(0,E443-F443)/MAX(1,(YEAR(G443)-YEAR(Resumen!$E$4))*12+MONTH(G443)-MONTH(Resumen!$E$4)),"n.a.")</f>
        <v>n.a.</v>
      </c>
      <c r="I443" s="23" t="n">
        <f aca="false">IF(D443="Correcto",IF(ISNUMBER(C443),C443,H443),0)</f>
        <v>0</v>
      </c>
      <c r="J443" s="34"/>
      <c r="K443" s="23" t="n">
        <f aca="false">IF(D443="Correcto",I443-N(J443),0)</f>
        <v>0</v>
      </c>
      <c r="L443" s="1" t="n">
        <f aca="false">IF(COUNTA(A443:C443,E443:G443,J443)&gt;0,ROW(),0)</f>
        <v>0</v>
      </c>
    </row>
    <row r="444" customFormat="false" ht="30" hidden="false" customHeight="true" outlineLevel="0" collapsed="false">
      <c r="A444" s="32"/>
      <c r="B444" s="32"/>
      <c r="C444" s="33"/>
      <c r="D444" s="10" t="str">
        <f aca="false">IF(COUNTA(A444:C444,E444:G444,J444)=0,"",IF(OR(A444="",AND(B444&lt;&gt;"Gasto",B444&lt;&gt;"Reserva",B444&lt;&gt;"Ahorro"),AND(NOT(ISNUMBER(C444)),NOT(AND(C444="",ISNUMBER(H444)))),AND(ISNUMBER(C444),C444&lt;0),AND(J444&lt;&gt;"",OR(NOT(ISNUMBER(J444)),J444&lt;0))),"REVISAR datos","Correcto"))</f>
        <v/>
      </c>
      <c r="E444" s="34"/>
      <c r="F444" s="34"/>
      <c r="G444" s="35"/>
      <c r="H444" s="23" t="str">
        <f aca="false">IF(AND(B444="Reserva",ISNUMBER(E444),E444&gt;=0,ISNUMBER(F444),F444&gt;=0,ISNUMBER(G444)),MAX(0,E444-F444)/MAX(1,(YEAR(G444)-YEAR(Resumen!$E$4))*12+MONTH(G444)-MONTH(Resumen!$E$4)),"n.a.")</f>
        <v>n.a.</v>
      </c>
      <c r="I444" s="23" t="n">
        <f aca="false">IF(D444="Correcto",IF(ISNUMBER(C444),C444,H444),0)</f>
        <v>0</v>
      </c>
      <c r="J444" s="34"/>
      <c r="K444" s="23" t="n">
        <f aca="false">IF(D444="Correcto",I444-N(J444),0)</f>
        <v>0</v>
      </c>
      <c r="L444" s="1" t="n">
        <f aca="false">IF(COUNTA(A444:C444,E444:G444,J444)&gt;0,ROW(),0)</f>
        <v>0</v>
      </c>
    </row>
    <row r="445" customFormat="false" ht="30" hidden="false" customHeight="true" outlineLevel="0" collapsed="false">
      <c r="A445" s="32"/>
      <c r="B445" s="32"/>
      <c r="C445" s="33"/>
      <c r="D445" s="10" t="str">
        <f aca="false">IF(COUNTA(A445:C445,E445:G445,J445)=0,"",IF(OR(A445="",AND(B445&lt;&gt;"Gasto",B445&lt;&gt;"Reserva",B445&lt;&gt;"Ahorro"),AND(NOT(ISNUMBER(C445)),NOT(AND(C445="",ISNUMBER(H445)))),AND(ISNUMBER(C445),C445&lt;0),AND(J445&lt;&gt;"",OR(NOT(ISNUMBER(J445)),J445&lt;0))),"REVISAR datos","Correcto"))</f>
        <v/>
      </c>
      <c r="E445" s="34"/>
      <c r="F445" s="34"/>
      <c r="G445" s="35"/>
      <c r="H445" s="23" t="str">
        <f aca="false">IF(AND(B445="Reserva",ISNUMBER(E445),E445&gt;=0,ISNUMBER(F445),F445&gt;=0,ISNUMBER(G445)),MAX(0,E445-F445)/MAX(1,(YEAR(G445)-YEAR(Resumen!$E$4))*12+MONTH(G445)-MONTH(Resumen!$E$4)),"n.a.")</f>
        <v>n.a.</v>
      </c>
      <c r="I445" s="23" t="n">
        <f aca="false">IF(D445="Correcto",IF(ISNUMBER(C445),C445,H445),0)</f>
        <v>0</v>
      </c>
      <c r="J445" s="34"/>
      <c r="K445" s="23" t="n">
        <f aca="false">IF(D445="Correcto",I445-N(J445),0)</f>
        <v>0</v>
      </c>
      <c r="L445" s="1" t="n">
        <f aca="false">IF(COUNTA(A445:C445,E445:G445,J445)&gt;0,ROW(),0)</f>
        <v>0</v>
      </c>
    </row>
    <row r="446" customFormat="false" ht="30" hidden="false" customHeight="true" outlineLevel="0" collapsed="false">
      <c r="A446" s="32"/>
      <c r="B446" s="32"/>
      <c r="C446" s="33"/>
      <c r="D446" s="10" t="str">
        <f aca="false">IF(COUNTA(A446:C446,E446:G446,J446)=0,"",IF(OR(A446="",AND(B446&lt;&gt;"Gasto",B446&lt;&gt;"Reserva",B446&lt;&gt;"Ahorro"),AND(NOT(ISNUMBER(C446)),NOT(AND(C446="",ISNUMBER(H446)))),AND(ISNUMBER(C446),C446&lt;0),AND(J446&lt;&gt;"",OR(NOT(ISNUMBER(J446)),J446&lt;0))),"REVISAR datos","Correcto"))</f>
        <v/>
      </c>
      <c r="E446" s="34"/>
      <c r="F446" s="34"/>
      <c r="G446" s="35"/>
      <c r="H446" s="23" t="str">
        <f aca="false">IF(AND(B446="Reserva",ISNUMBER(E446),E446&gt;=0,ISNUMBER(F446),F446&gt;=0,ISNUMBER(G446)),MAX(0,E446-F446)/MAX(1,(YEAR(G446)-YEAR(Resumen!$E$4))*12+MONTH(G446)-MONTH(Resumen!$E$4)),"n.a.")</f>
        <v>n.a.</v>
      </c>
      <c r="I446" s="23" t="n">
        <f aca="false">IF(D446="Correcto",IF(ISNUMBER(C446),C446,H446),0)</f>
        <v>0</v>
      </c>
      <c r="J446" s="34"/>
      <c r="K446" s="23" t="n">
        <f aca="false">IF(D446="Correcto",I446-N(J446),0)</f>
        <v>0</v>
      </c>
      <c r="L446" s="1" t="n">
        <f aca="false">IF(COUNTA(A446:C446,E446:G446,J446)&gt;0,ROW(),0)</f>
        <v>0</v>
      </c>
    </row>
    <row r="447" customFormat="false" ht="30" hidden="false" customHeight="true" outlineLevel="0" collapsed="false">
      <c r="A447" s="32"/>
      <c r="B447" s="32"/>
      <c r="C447" s="33"/>
      <c r="D447" s="10" t="str">
        <f aca="false">IF(COUNTA(A447:C447,E447:G447,J447)=0,"",IF(OR(A447="",AND(B447&lt;&gt;"Gasto",B447&lt;&gt;"Reserva",B447&lt;&gt;"Ahorro"),AND(NOT(ISNUMBER(C447)),NOT(AND(C447="",ISNUMBER(H447)))),AND(ISNUMBER(C447),C447&lt;0),AND(J447&lt;&gt;"",OR(NOT(ISNUMBER(J447)),J447&lt;0))),"REVISAR datos","Correcto"))</f>
        <v/>
      </c>
      <c r="E447" s="34"/>
      <c r="F447" s="34"/>
      <c r="G447" s="35"/>
      <c r="H447" s="23" t="str">
        <f aca="false">IF(AND(B447="Reserva",ISNUMBER(E447),E447&gt;=0,ISNUMBER(F447),F447&gt;=0,ISNUMBER(G447)),MAX(0,E447-F447)/MAX(1,(YEAR(G447)-YEAR(Resumen!$E$4))*12+MONTH(G447)-MONTH(Resumen!$E$4)),"n.a.")</f>
        <v>n.a.</v>
      </c>
      <c r="I447" s="23" t="n">
        <f aca="false">IF(D447="Correcto",IF(ISNUMBER(C447),C447,H447),0)</f>
        <v>0</v>
      </c>
      <c r="J447" s="34"/>
      <c r="K447" s="23" t="n">
        <f aca="false">IF(D447="Correcto",I447-N(J447),0)</f>
        <v>0</v>
      </c>
      <c r="L447" s="1" t="n">
        <f aca="false">IF(COUNTA(A447:C447,E447:G447,J447)&gt;0,ROW(),0)</f>
        <v>0</v>
      </c>
    </row>
    <row r="448" customFormat="false" ht="30" hidden="false" customHeight="true" outlineLevel="0" collapsed="false">
      <c r="A448" s="32"/>
      <c r="B448" s="32"/>
      <c r="C448" s="33"/>
      <c r="D448" s="10" t="str">
        <f aca="false">IF(COUNTA(A448:C448,E448:G448,J448)=0,"",IF(OR(A448="",AND(B448&lt;&gt;"Gasto",B448&lt;&gt;"Reserva",B448&lt;&gt;"Ahorro"),AND(NOT(ISNUMBER(C448)),NOT(AND(C448="",ISNUMBER(H448)))),AND(ISNUMBER(C448),C448&lt;0),AND(J448&lt;&gt;"",OR(NOT(ISNUMBER(J448)),J448&lt;0))),"REVISAR datos","Correcto"))</f>
        <v/>
      </c>
      <c r="E448" s="34"/>
      <c r="F448" s="34"/>
      <c r="G448" s="35"/>
      <c r="H448" s="23" t="str">
        <f aca="false">IF(AND(B448="Reserva",ISNUMBER(E448),E448&gt;=0,ISNUMBER(F448),F448&gt;=0,ISNUMBER(G448)),MAX(0,E448-F448)/MAX(1,(YEAR(G448)-YEAR(Resumen!$E$4))*12+MONTH(G448)-MONTH(Resumen!$E$4)),"n.a.")</f>
        <v>n.a.</v>
      </c>
      <c r="I448" s="23" t="n">
        <f aca="false">IF(D448="Correcto",IF(ISNUMBER(C448),C448,H448),0)</f>
        <v>0</v>
      </c>
      <c r="J448" s="34"/>
      <c r="K448" s="23" t="n">
        <f aca="false">IF(D448="Correcto",I448-N(J448),0)</f>
        <v>0</v>
      </c>
      <c r="L448" s="1" t="n">
        <f aca="false">IF(COUNTA(A448:C448,E448:G448,J448)&gt;0,ROW(),0)</f>
        <v>0</v>
      </c>
    </row>
    <row r="449" customFormat="false" ht="30" hidden="false" customHeight="true" outlineLevel="0" collapsed="false">
      <c r="A449" s="32"/>
      <c r="B449" s="32"/>
      <c r="C449" s="33"/>
      <c r="D449" s="10" t="str">
        <f aca="false">IF(COUNTA(A449:C449,E449:G449,J449)=0,"",IF(OR(A449="",AND(B449&lt;&gt;"Gasto",B449&lt;&gt;"Reserva",B449&lt;&gt;"Ahorro"),AND(NOT(ISNUMBER(C449)),NOT(AND(C449="",ISNUMBER(H449)))),AND(ISNUMBER(C449),C449&lt;0),AND(J449&lt;&gt;"",OR(NOT(ISNUMBER(J449)),J449&lt;0))),"REVISAR datos","Correcto"))</f>
        <v/>
      </c>
      <c r="E449" s="34"/>
      <c r="F449" s="34"/>
      <c r="G449" s="35"/>
      <c r="H449" s="23" t="str">
        <f aca="false">IF(AND(B449="Reserva",ISNUMBER(E449),E449&gt;=0,ISNUMBER(F449),F449&gt;=0,ISNUMBER(G449)),MAX(0,E449-F449)/MAX(1,(YEAR(G449)-YEAR(Resumen!$E$4))*12+MONTH(G449)-MONTH(Resumen!$E$4)),"n.a.")</f>
        <v>n.a.</v>
      </c>
      <c r="I449" s="23" t="n">
        <f aca="false">IF(D449="Correcto",IF(ISNUMBER(C449),C449,H449),0)</f>
        <v>0</v>
      </c>
      <c r="J449" s="34"/>
      <c r="K449" s="23" t="n">
        <f aca="false">IF(D449="Correcto",I449-N(J449),0)</f>
        <v>0</v>
      </c>
      <c r="L449" s="1" t="n">
        <f aca="false">IF(COUNTA(A449:C449,E449:G449,J449)&gt;0,ROW(),0)</f>
        <v>0</v>
      </c>
    </row>
    <row r="450" customFormat="false" ht="30" hidden="false" customHeight="true" outlineLevel="0" collapsed="false">
      <c r="A450" s="32"/>
      <c r="B450" s="32"/>
      <c r="C450" s="33"/>
      <c r="D450" s="10" t="str">
        <f aca="false">IF(COUNTA(A450:C450,E450:G450,J450)=0,"",IF(OR(A450="",AND(B450&lt;&gt;"Gasto",B450&lt;&gt;"Reserva",B450&lt;&gt;"Ahorro"),AND(NOT(ISNUMBER(C450)),NOT(AND(C450="",ISNUMBER(H450)))),AND(ISNUMBER(C450),C450&lt;0),AND(J450&lt;&gt;"",OR(NOT(ISNUMBER(J450)),J450&lt;0))),"REVISAR datos","Correcto"))</f>
        <v/>
      </c>
      <c r="E450" s="34"/>
      <c r="F450" s="34"/>
      <c r="G450" s="35"/>
      <c r="H450" s="23" t="str">
        <f aca="false">IF(AND(B450="Reserva",ISNUMBER(E450),E450&gt;=0,ISNUMBER(F450),F450&gt;=0,ISNUMBER(G450)),MAX(0,E450-F450)/MAX(1,(YEAR(G450)-YEAR(Resumen!$E$4))*12+MONTH(G450)-MONTH(Resumen!$E$4)),"n.a.")</f>
        <v>n.a.</v>
      </c>
      <c r="I450" s="23" t="n">
        <f aca="false">IF(D450="Correcto",IF(ISNUMBER(C450),C450,H450),0)</f>
        <v>0</v>
      </c>
      <c r="J450" s="34"/>
      <c r="K450" s="23" t="n">
        <f aca="false">IF(D450="Correcto",I450-N(J450),0)</f>
        <v>0</v>
      </c>
      <c r="L450" s="1" t="n">
        <f aca="false">IF(COUNTA(A450:C450,E450:G450,J450)&gt;0,ROW(),0)</f>
        <v>0</v>
      </c>
    </row>
    <row r="451" customFormat="false" ht="30" hidden="false" customHeight="true" outlineLevel="0" collapsed="false">
      <c r="A451" s="32"/>
      <c r="B451" s="32"/>
      <c r="C451" s="33"/>
      <c r="D451" s="10" t="str">
        <f aca="false">IF(COUNTA(A451:C451,E451:G451,J451)=0,"",IF(OR(A451="",AND(B451&lt;&gt;"Gasto",B451&lt;&gt;"Reserva",B451&lt;&gt;"Ahorro"),AND(NOT(ISNUMBER(C451)),NOT(AND(C451="",ISNUMBER(H451)))),AND(ISNUMBER(C451),C451&lt;0),AND(J451&lt;&gt;"",OR(NOT(ISNUMBER(J451)),J451&lt;0))),"REVISAR datos","Correcto"))</f>
        <v/>
      </c>
      <c r="E451" s="34"/>
      <c r="F451" s="34"/>
      <c r="G451" s="35"/>
      <c r="H451" s="23" t="str">
        <f aca="false">IF(AND(B451="Reserva",ISNUMBER(E451),E451&gt;=0,ISNUMBER(F451),F451&gt;=0,ISNUMBER(G451)),MAX(0,E451-F451)/MAX(1,(YEAR(G451)-YEAR(Resumen!$E$4))*12+MONTH(G451)-MONTH(Resumen!$E$4)),"n.a.")</f>
        <v>n.a.</v>
      </c>
      <c r="I451" s="23" t="n">
        <f aca="false">IF(D451="Correcto",IF(ISNUMBER(C451),C451,H451),0)</f>
        <v>0</v>
      </c>
      <c r="J451" s="34"/>
      <c r="K451" s="23" t="n">
        <f aca="false">IF(D451="Correcto",I451-N(J451),0)</f>
        <v>0</v>
      </c>
      <c r="L451" s="1" t="n">
        <f aca="false">IF(COUNTA(A451:C451,E451:G451,J451)&gt;0,ROW(),0)</f>
        <v>0</v>
      </c>
    </row>
    <row r="452" customFormat="false" ht="30" hidden="false" customHeight="true" outlineLevel="0" collapsed="false">
      <c r="A452" s="32"/>
      <c r="B452" s="32"/>
      <c r="C452" s="33"/>
      <c r="D452" s="10" t="str">
        <f aca="false">IF(COUNTA(A452:C452,E452:G452,J452)=0,"",IF(OR(A452="",AND(B452&lt;&gt;"Gasto",B452&lt;&gt;"Reserva",B452&lt;&gt;"Ahorro"),AND(NOT(ISNUMBER(C452)),NOT(AND(C452="",ISNUMBER(H452)))),AND(ISNUMBER(C452),C452&lt;0),AND(J452&lt;&gt;"",OR(NOT(ISNUMBER(J452)),J452&lt;0))),"REVISAR datos","Correcto"))</f>
        <v/>
      </c>
      <c r="E452" s="34"/>
      <c r="F452" s="34"/>
      <c r="G452" s="35"/>
      <c r="H452" s="23" t="str">
        <f aca="false">IF(AND(B452="Reserva",ISNUMBER(E452),E452&gt;=0,ISNUMBER(F452),F452&gt;=0,ISNUMBER(G452)),MAX(0,E452-F452)/MAX(1,(YEAR(G452)-YEAR(Resumen!$E$4))*12+MONTH(G452)-MONTH(Resumen!$E$4)),"n.a.")</f>
        <v>n.a.</v>
      </c>
      <c r="I452" s="23" t="n">
        <f aca="false">IF(D452="Correcto",IF(ISNUMBER(C452),C452,H452),0)</f>
        <v>0</v>
      </c>
      <c r="J452" s="34"/>
      <c r="K452" s="23" t="n">
        <f aca="false">IF(D452="Correcto",I452-N(J452),0)</f>
        <v>0</v>
      </c>
      <c r="L452" s="1" t="n">
        <f aca="false">IF(COUNTA(A452:C452,E452:G452,J452)&gt;0,ROW(),0)</f>
        <v>0</v>
      </c>
    </row>
    <row r="453" customFormat="false" ht="30" hidden="false" customHeight="true" outlineLevel="0" collapsed="false">
      <c r="A453" s="32"/>
      <c r="B453" s="32"/>
      <c r="C453" s="33"/>
      <c r="D453" s="10" t="str">
        <f aca="false">IF(COUNTA(A453:C453,E453:G453,J453)=0,"",IF(OR(A453="",AND(B453&lt;&gt;"Gasto",B453&lt;&gt;"Reserva",B453&lt;&gt;"Ahorro"),AND(NOT(ISNUMBER(C453)),NOT(AND(C453="",ISNUMBER(H453)))),AND(ISNUMBER(C453),C453&lt;0),AND(J453&lt;&gt;"",OR(NOT(ISNUMBER(J453)),J453&lt;0))),"REVISAR datos","Correcto"))</f>
        <v/>
      </c>
      <c r="E453" s="34"/>
      <c r="F453" s="34"/>
      <c r="G453" s="35"/>
      <c r="H453" s="23" t="str">
        <f aca="false">IF(AND(B453="Reserva",ISNUMBER(E453),E453&gt;=0,ISNUMBER(F453),F453&gt;=0,ISNUMBER(G453)),MAX(0,E453-F453)/MAX(1,(YEAR(G453)-YEAR(Resumen!$E$4))*12+MONTH(G453)-MONTH(Resumen!$E$4)),"n.a.")</f>
        <v>n.a.</v>
      </c>
      <c r="I453" s="23" t="n">
        <f aca="false">IF(D453="Correcto",IF(ISNUMBER(C453),C453,H453),0)</f>
        <v>0</v>
      </c>
      <c r="J453" s="34"/>
      <c r="K453" s="23" t="n">
        <f aca="false">IF(D453="Correcto",I453-N(J453),0)</f>
        <v>0</v>
      </c>
      <c r="L453" s="1" t="n">
        <f aca="false">IF(COUNTA(A453:C453,E453:G453,J453)&gt;0,ROW(),0)</f>
        <v>0</v>
      </c>
    </row>
    <row r="454" customFormat="false" ht="30" hidden="false" customHeight="true" outlineLevel="0" collapsed="false">
      <c r="A454" s="32"/>
      <c r="B454" s="32"/>
      <c r="C454" s="33"/>
      <c r="D454" s="10" t="str">
        <f aca="false">IF(COUNTA(A454:C454,E454:G454,J454)=0,"",IF(OR(A454="",AND(B454&lt;&gt;"Gasto",B454&lt;&gt;"Reserva",B454&lt;&gt;"Ahorro"),AND(NOT(ISNUMBER(C454)),NOT(AND(C454="",ISNUMBER(H454)))),AND(ISNUMBER(C454),C454&lt;0),AND(J454&lt;&gt;"",OR(NOT(ISNUMBER(J454)),J454&lt;0))),"REVISAR datos","Correcto"))</f>
        <v/>
      </c>
      <c r="E454" s="34"/>
      <c r="F454" s="34"/>
      <c r="G454" s="35"/>
      <c r="H454" s="23" t="str">
        <f aca="false">IF(AND(B454="Reserva",ISNUMBER(E454),E454&gt;=0,ISNUMBER(F454),F454&gt;=0,ISNUMBER(G454)),MAX(0,E454-F454)/MAX(1,(YEAR(G454)-YEAR(Resumen!$E$4))*12+MONTH(G454)-MONTH(Resumen!$E$4)),"n.a.")</f>
        <v>n.a.</v>
      </c>
      <c r="I454" s="23" t="n">
        <f aca="false">IF(D454="Correcto",IF(ISNUMBER(C454),C454,H454),0)</f>
        <v>0</v>
      </c>
      <c r="J454" s="34"/>
      <c r="K454" s="23" t="n">
        <f aca="false">IF(D454="Correcto",I454-N(J454),0)</f>
        <v>0</v>
      </c>
      <c r="L454" s="1" t="n">
        <f aca="false">IF(COUNTA(A454:C454,E454:G454,J454)&gt;0,ROW(),0)</f>
        <v>0</v>
      </c>
    </row>
    <row r="455" customFormat="false" ht="30" hidden="false" customHeight="true" outlineLevel="0" collapsed="false">
      <c r="A455" s="32"/>
      <c r="B455" s="32"/>
      <c r="C455" s="33"/>
      <c r="D455" s="10" t="str">
        <f aca="false">IF(COUNTA(A455:C455,E455:G455,J455)=0,"",IF(OR(A455="",AND(B455&lt;&gt;"Gasto",B455&lt;&gt;"Reserva",B455&lt;&gt;"Ahorro"),AND(NOT(ISNUMBER(C455)),NOT(AND(C455="",ISNUMBER(H455)))),AND(ISNUMBER(C455),C455&lt;0),AND(J455&lt;&gt;"",OR(NOT(ISNUMBER(J455)),J455&lt;0))),"REVISAR datos","Correcto"))</f>
        <v/>
      </c>
      <c r="E455" s="34"/>
      <c r="F455" s="34"/>
      <c r="G455" s="35"/>
      <c r="H455" s="23" t="str">
        <f aca="false">IF(AND(B455="Reserva",ISNUMBER(E455),E455&gt;=0,ISNUMBER(F455),F455&gt;=0,ISNUMBER(G455)),MAX(0,E455-F455)/MAX(1,(YEAR(G455)-YEAR(Resumen!$E$4))*12+MONTH(G455)-MONTH(Resumen!$E$4)),"n.a.")</f>
        <v>n.a.</v>
      </c>
      <c r="I455" s="23" t="n">
        <f aca="false">IF(D455="Correcto",IF(ISNUMBER(C455),C455,H455),0)</f>
        <v>0</v>
      </c>
      <c r="J455" s="34"/>
      <c r="K455" s="23" t="n">
        <f aca="false">IF(D455="Correcto",I455-N(J455),0)</f>
        <v>0</v>
      </c>
      <c r="L455" s="1" t="n">
        <f aca="false">IF(COUNTA(A455:C455,E455:G455,J455)&gt;0,ROW(),0)</f>
        <v>0</v>
      </c>
    </row>
    <row r="456" customFormat="false" ht="30" hidden="false" customHeight="true" outlineLevel="0" collapsed="false">
      <c r="A456" s="32"/>
      <c r="B456" s="32"/>
      <c r="C456" s="33"/>
      <c r="D456" s="10" t="str">
        <f aca="false">IF(COUNTA(A456:C456,E456:G456,J456)=0,"",IF(OR(A456="",AND(B456&lt;&gt;"Gasto",B456&lt;&gt;"Reserva",B456&lt;&gt;"Ahorro"),AND(NOT(ISNUMBER(C456)),NOT(AND(C456="",ISNUMBER(H456)))),AND(ISNUMBER(C456),C456&lt;0),AND(J456&lt;&gt;"",OR(NOT(ISNUMBER(J456)),J456&lt;0))),"REVISAR datos","Correcto"))</f>
        <v/>
      </c>
      <c r="E456" s="34"/>
      <c r="F456" s="34"/>
      <c r="G456" s="35"/>
      <c r="H456" s="23" t="str">
        <f aca="false">IF(AND(B456="Reserva",ISNUMBER(E456),E456&gt;=0,ISNUMBER(F456),F456&gt;=0,ISNUMBER(G456)),MAX(0,E456-F456)/MAX(1,(YEAR(G456)-YEAR(Resumen!$E$4))*12+MONTH(G456)-MONTH(Resumen!$E$4)),"n.a.")</f>
        <v>n.a.</v>
      </c>
      <c r="I456" s="23" t="n">
        <f aca="false">IF(D456="Correcto",IF(ISNUMBER(C456),C456,H456),0)</f>
        <v>0</v>
      </c>
      <c r="J456" s="34"/>
      <c r="K456" s="23" t="n">
        <f aca="false">IF(D456="Correcto",I456-N(J456),0)</f>
        <v>0</v>
      </c>
      <c r="L456" s="1" t="n">
        <f aca="false">IF(COUNTA(A456:C456,E456:G456,J456)&gt;0,ROW(),0)</f>
        <v>0</v>
      </c>
    </row>
    <row r="457" customFormat="false" ht="30" hidden="false" customHeight="true" outlineLevel="0" collapsed="false">
      <c r="A457" s="32"/>
      <c r="B457" s="32"/>
      <c r="C457" s="33"/>
      <c r="D457" s="10" t="str">
        <f aca="false">IF(COUNTA(A457:C457,E457:G457,J457)=0,"",IF(OR(A457="",AND(B457&lt;&gt;"Gasto",B457&lt;&gt;"Reserva",B457&lt;&gt;"Ahorro"),AND(NOT(ISNUMBER(C457)),NOT(AND(C457="",ISNUMBER(H457)))),AND(ISNUMBER(C457),C457&lt;0),AND(J457&lt;&gt;"",OR(NOT(ISNUMBER(J457)),J457&lt;0))),"REVISAR datos","Correcto"))</f>
        <v/>
      </c>
      <c r="E457" s="34"/>
      <c r="F457" s="34"/>
      <c r="G457" s="35"/>
      <c r="H457" s="23" t="str">
        <f aca="false">IF(AND(B457="Reserva",ISNUMBER(E457),E457&gt;=0,ISNUMBER(F457),F457&gt;=0,ISNUMBER(G457)),MAX(0,E457-F457)/MAX(1,(YEAR(G457)-YEAR(Resumen!$E$4))*12+MONTH(G457)-MONTH(Resumen!$E$4)),"n.a.")</f>
        <v>n.a.</v>
      </c>
      <c r="I457" s="23" t="n">
        <f aca="false">IF(D457="Correcto",IF(ISNUMBER(C457),C457,H457),0)</f>
        <v>0</v>
      </c>
      <c r="J457" s="34"/>
      <c r="K457" s="23" t="n">
        <f aca="false">IF(D457="Correcto",I457-N(J457),0)</f>
        <v>0</v>
      </c>
      <c r="L457" s="1" t="n">
        <f aca="false">IF(COUNTA(A457:C457,E457:G457,J457)&gt;0,ROW(),0)</f>
        <v>0</v>
      </c>
    </row>
    <row r="458" customFormat="false" ht="30" hidden="false" customHeight="true" outlineLevel="0" collapsed="false">
      <c r="A458" s="32"/>
      <c r="B458" s="32"/>
      <c r="C458" s="33"/>
      <c r="D458" s="10" t="str">
        <f aca="false">IF(COUNTA(A458:C458,E458:G458,J458)=0,"",IF(OR(A458="",AND(B458&lt;&gt;"Gasto",B458&lt;&gt;"Reserva",B458&lt;&gt;"Ahorro"),AND(NOT(ISNUMBER(C458)),NOT(AND(C458="",ISNUMBER(H458)))),AND(ISNUMBER(C458),C458&lt;0),AND(J458&lt;&gt;"",OR(NOT(ISNUMBER(J458)),J458&lt;0))),"REVISAR datos","Correcto"))</f>
        <v/>
      </c>
      <c r="E458" s="34"/>
      <c r="F458" s="34"/>
      <c r="G458" s="35"/>
      <c r="H458" s="23" t="str">
        <f aca="false">IF(AND(B458="Reserva",ISNUMBER(E458),E458&gt;=0,ISNUMBER(F458),F458&gt;=0,ISNUMBER(G458)),MAX(0,E458-F458)/MAX(1,(YEAR(G458)-YEAR(Resumen!$E$4))*12+MONTH(G458)-MONTH(Resumen!$E$4)),"n.a.")</f>
        <v>n.a.</v>
      </c>
      <c r="I458" s="23" t="n">
        <f aca="false">IF(D458="Correcto",IF(ISNUMBER(C458),C458,H458),0)</f>
        <v>0</v>
      </c>
      <c r="J458" s="34"/>
      <c r="K458" s="23" t="n">
        <f aca="false">IF(D458="Correcto",I458-N(J458),0)</f>
        <v>0</v>
      </c>
      <c r="L458" s="1" t="n">
        <f aca="false">IF(COUNTA(A458:C458,E458:G458,J458)&gt;0,ROW(),0)</f>
        <v>0</v>
      </c>
    </row>
    <row r="459" customFormat="false" ht="30" hidden="false" customHeight="true" outlineLevel="0" collapsed="false">
      <c r="A459" s="32"/>
      <c r="B459" s="32"/>
      <c r="C459" s="33"/>
      <c r="D459" s="10" t="str">
        <f aca="false">IF(COUNTA(A459:C459,E459:G459,J459)=0,"",IF(OR(A459="",AND(B459&lt;&gt;"Gasto",B459&lt;&gt;"Reserva",B459&lt;&gt;"Ahorro"),AND(NOT(ISNUMBER(C459)),NOT(AND(C459="",ISNUMBER(H459)))),AND(ISNUMBER(C459),C459&lt;0),AND(J459&lt;&gt;"",OR(NOT(ISNUMBER(J459)),J459&lt;0))),"REVISAR datos","Correcto"))</f>
        <v/>
      </c>
      <c r="E459" s="34"/>
      <c r="F459" s="34"/>
      <c r="G459" s="35"/>
      <c r="H459" s="23" t="str">
        <f aca="false">IF(AND(B459="Reserva",ISNUMBER(E459),E459&gt;=0,ISNUMBER(F459),F459&gt;=0,ISNUMBER(G459)),MAX(0,E459-F459)/MAX(1,(YEAR(G459)-YEAR(Resumen!$E$4))*12+MONTH(G459)-MONTH(Resumen!$E$4)),"n.a.")</f>
        <v>n.a.</v>
      </c>
      <c r="I459" s="23" t="n">
        <f aca="false">IF(D459="Correcto",IF(ISNUMBER(C459),C459,H459),0)</f>
        <v>0</v>
      </c>
      <c r="J459" s="34"/>
      <c r="K459" s="23" t="n">
        <f aca="false">IF(D459="Correcto",I459-N(J459),0)</f>
        <v>0</v>
      </c>
      <c r="L459" s="1" t="n">
        <f aca="false">IF(COUNTA(A459:C459,E459:G459,J459)&gt;0,ROW(),0)</f>
        <v>0</v>
      </c>
    </row>
    <row r="460" customFormat="false" ht="30" hidden="false" customHeight="true" outlineLevel="0" collapsed="false">
      <c r="A460" s="32"/>
      <c r="B460" s="32"/>
      <c r="C460" s="33"/>
      <c r="D460" s="10" t="str">
        <f aca="false">IF(COUNTA(A460:C460,E460:G460,J460)=0,"",IF(OR(A460="",AND(B460&lt;&gt;"Gasto",B460&lt;&gt;"Reserva",B460&lt;&gt;"Ahorro"),AND(NOT(ISNUMBER(C460)),NOT(AND(C460="",ISNUMBER(H460)))),AND(ISNUMBER(C460),C460&lt;0),AND(J460&lt;&gt;"",OR(NOT(ISNUMBER(J460)),J460&lt;0))),"REVISAR datos","Correcto"))</f>
        <v/>
      </c>
      <c r="E460" s="34"/>
      <c r="F460" s="34"/>
      <c r="G460" s="35"/>
      <c r="H460" s="23" t="str">
        <f aca="false">IF(AND(B460="Reserva",ISNUMBER(E460),E460&gt;=0,ISNUMBER(F460),F460&gt;=0,ISNUMBER(G460)),MAX(0,E460-F460)/MAX(1,(YEAR(G460)-YEAR(Resumen!$E$4))*12+MONTH(G460)-MONTH(Resumen!$E$4)),"n.a.")</f>
        <v>n.a.</v>
      </c>
      <c r="I460" s="23" t="n">
        <f aca="false">IF(D460="Correcto",IF(ISNUMBER(C460),C460,H460),0)</f>
        <v>0</v>
      </c>
      <c r="J460" s="34"/>
      <c r="K460" s="23" t="n">
        <f aca="false">IF(D460="Correcto",I460-N(J460),0)</f>
        <v>0</v>
      </c>
      <c r="L460" s="1" t="n">
        <f aca="false">IF(COUNTA(A460:C460,E460:G460,J460)&gt;0,ROW(),0)</f>
        <v>0</v>
      </c>
    </row>
    <row r="461" customFormat="false" ht="30" hidden="false" customHeight="true" outlineLevel="0" collapsed="false">
      <c r="A461" s="32"/>
      <c r="B461" s="32"/>
      <c r="C461" s="33"/>
      <c r="D461" s="10" t="str">
        <f aca="false">IF(COUNTA(A461:C461,E461:G461,J461)=0,"",IF(OR(A461="",AND(B461&lt;&gt;"Gasto",B461&lt;&gt;"Reserva",B461&lt;&gt;"Ahorro"),AND(NOT(ISNUMBER(C461)),NOT(AND(C461="",ISNUMBER(H461)))),AND(ISNUMBER(C461),C461&lt;0),AND(J461&lt;&gt;"",OR(NOT(ISNUMBER(J461)),J461&lt;0))),"REVISAR datos","Correcto"))</f>
        <v/>
      </c>
      <c r="E461" s="34"/>
      <c r="F461" s="34"/>
      <c r="G461" s="35"/>
      <c r="H461" s="23" t="str">
        <f aca="false">IF(AND(B461="Reserva",ISNUMBER(E461),E461&gt;=0,ISNUMBER(F461),F461&gt;=0,ISNUMBER(G461)),MAX(0,E461-F461)/MAX(1,(YEAR(G461)-YEAR(Resumen!$E$4))*12+MONTH(G461)-MONTH(Resumen!$E$4)),"n.a.")</f>
        <v>n.a.</v>
      </c>
      <c r="I461" s="23" t="n">
        <f aca="false">IF(D461="Correcto",IF(ISNUMBER(C461),C461,H461),0)</f>
        <v>0</v>
      </c>
      <c r="J461" s="34"/>
      <c r="K461" s="23" t="n">
        <f aca="false">IF(D461="Correcto",I461-N(J461),0)</f>
        <v>0</v>
      </c>
      <c r="L461" s="1" t="n">
        <f aca="false">IF(COUNTA(A461:C461,E461:G461,J461)&gt;0,ROW(),0)</f>
        <v>0</v>
      </c>
    </row>
    <row r="462" customFormat="false" ht="30" hidden="false" customHeight="true" outlineLevel="0" collapsed="false">
      <c r="A462" s="32"/>
      <c r="B462" s="32"/>
      <c r="C462" s="33"/>
      <c r="D462" s="10" t="str">
        <f aca="false">IF(COUNTA(A462:C462,E462:G462,J462)=0,"",IF(OR(A462="",AND(B462&lt;&gt;"Gasto",B462&lt;&gt;"Reserva",B462&lt;&gt;"Ahorro"),AND(NOT(ISNUMBER(C462)),NOT(AND(C462="",ISNUMBER(H462)))),AND(ISNUMBER(C462),C462&lt;0),AND(J462&lt;&gt;"",OR(NOT(ISNUMBER(J462)),J462&lt;0))),"REVISAR datos","Correcto"))</f>
        <v/>
      </c>
      <c r="E462" s="34"/>
      <c r="F462" s="34"/>
      <c r="G462" s="35"/>
      <c r="H462" s="23" t="str">
        <f aca="false">IF(AND(B462="Reserva",ISNUMBER(E462),E462&gt;=0,ISNUMBER(F462),F462&gt;=0,ISNUMBER(G462)),MAX(0,E462-F462)/MAX(1,(YEAR(G462)-YEAR(Resumen!$E$4))*12+MONTH(G462)-MONTH(Resumen!$E$4)),"n.a.")</f>
        <v>n.a.</v>
      </c>
      <c r="I462" s="23" t="n">
        <f aca="false">IF(D462="Correcto",IF(ISNUMBER(C462),C462,H462),0)</f>
        <v>0</v>
      </c>
      <c r="J462" s="34"/>
      <c r="K462" s="23" t="n">
        <f aca="false">IF(D462="Correcto",I462-N(J462),0)</f>
        <v>0</v>
      </c>
      <c r="L462" s="1" t="n">
        <f aca="false">IF(COUNTA(A462:C462,E462:G462,J462)&gt;0,ROW(),0)</f>
        <v>0</v>
      </c>
    </row>
    <row r="463" customFormat="false" ht="30" hidden="false" customHeight="true" outlineLevel="0" collapsed="false">
      <c r="A463" s="32"/>
      <c r="B463" s="32"/>
      <c r="C463" s="33"/>
      <c r="D463" s="10" t="str">
        <f aca="false">IF(COUNTA(A463:C463,E463:G463,J463)=0,"",IF(OR(A463="",AND(B463&lt;&gt;"Gasto",B463&lt;&gt;"Reserva",B463&lt;&gt;"Ahorro"),AND(NOT(ISNUMBER(C463)),NOT(AND(C463="",ISNUMBER(H463)))),AND(ISNUMBER(C463),C463&lt;0),AND(J463&lt;&gt;"",OR(NOT(ISNUMBER(J463)),J463&lt;0))),"REVISAR datos","Correcto"))</f>
        <v/>
      </c>
      <c r="E463" s="34"/>
      <c r="F463" s="34"/>
      <c r="G463" s="35"/>
      <c r="H463" s="23" t="str">
        <f aca="false">IF(AND(B463="Reserva",ISNUMBER(E463),E463&gt;=0,ISNUMBER(F463),F463&gt;=0,ISNUMBER(G463)),MAX(0,E463-F463)/MAX(1,(YEAR(G463)-YEAR(Resumen!$E$4))*12+MONTH(G463)-MONTH(Resumen!$E$4)),"n.a.")</f>
        <v>n.a.</v>
      </c>
      <c r="I463" s="23" t="n">
        <f aca="false">IF(D463="Correcto",IF(ISNUMBER(C463),C463,H463),0)</f>
        <v>0</v>
      </c>
      <c r="J463" s="34"/>
      <c r="K463" s="23" t="n">
        <f aca="false">IF(D463="Correcto",I463-N(J463),0)</f>
        <v>0</v>
      </c>
      <c r="L463" s="1" t="n">
        <f aca="false">IF(COUNTA(A463:C463,E463:G463,J463)&gt;0,ROW(),0)</f>
        <v>0</v>
      </c>
    </row>
    <row r="464" customFormat="false" ht="30" hidden="false" customHeight="true" outlineLevel="0" collapsed="false">
      <c r="A464" s="32"/>
      <c r="B464" s="32"/>
      <c r="C464" s="33"/>
      <c r="D464" s="10" t="str">
        <f aca="false">IF(COUNTA(A464:C464,E464:G464,J464)=0,"",IF(OR(A464="",AND(B464&lt;&gt;"Gasto",B464&lt;&gt;"Reserva",B464&lt;&gt;"Ahorro"),AND(NOT(ISNUMBER(C464)),NOT(AND(C464="",ISNUMBER(H464)))),AND(ISNUMBER(C464),C464&lt;0),AND(J464&lt;&gt;"",OR(NOT(ISNUMBER(J464)),J464&lt;0))),"REVISAR datos","Correcto"))</f>
        <v/>
      </c>
      <c r="E464" s="34"/>
      <c r="F464" s="34"/>
      <c r="G464" s="35"/>
      <c r="H464" s="23" t="str">
        <f aca="false">IF(AND(B464="Reserva",ISNUMBER(E464),E464&gt;=0,ISNUMBER(F464),F464&gt;=0,ISNUMBER(G464)),MAX(0,E464-F464)/MAX(1,(YEAR(G464)-YEAR(Resumen!$E$4))*12+MONTH(G464)-MONTH(Resumen!$E$4)),"n.a.")</f>
        <v>n.a.</v>
      </c>
      <c r="I464" s="23" t="n">
        <f aca="false">IF(D464="Correcto",IF(ISNUMBER(C464),C464,H464),0)</f>
        <v>0</v>
      </c>
      <c r="J464" s="34"/>
      <c r="K464" s="23" t="n">
        <f aca="false">IF(D464="Correcto",I464-N(J464),0)</f>
        <v>0</v>
      </c>
      <c r="L464" s="1" t="n">
        <f aca="false">IF(COUNTA(A464:C464,E464:G464,J464)&gt;0,ROW(),0)</f>
        <v>0</v>
      </c>
    </row>
    <row r="465" customFormat="false" ht="30" hidden="false" customHeight="true" outlineLevel="0" collapsed="false">
      <c r="A465" s="32"/>
      <c r="B465" s="32"/>
      <c r="C465" s="33"/>
      <c r="D465" s="10" t="str">
        <f aca="false">IF(COUNTA(A465:C465,E465:G465,J465)=0,"",IF(OR(A465="",AND(B465&lt;&gt;"Gasto",B465&lt;&gt;"Reserva",B465&lt;&gt;"Ahorro"),AND(NOT(ISNUMBER(C465)),NOT(AND(C465="",ISNUMBER(H465)))),AND(ISNUMBER(C465),C465&lt;0),AND(J465&lt;&gt;"",OR(NOT(ISNUMBER(J465)),J465&lt;0))),"REVISAR datos","Correcto"))</f>
        <v/>
      </c>
      <c r="E465" s="34"/>
      <c r="F465" s="34"/>
      <c r="G465" s="35"/>
      <c r="H465" s="23" t="str">
        <f aca="false">IF(AND(B465="Reserva",ISNUMBER(E465),E465&gt;=0,ISNUMBER(F465),F465&gt;=0,ISNUMBER(G465)),MAX(0,E465-F465)/MAX(1,(YEAR(G465)-YEAR(Resumen!$E$4))*12+MONTH(G465)-MONTH(Resumen!$E$4)),"n.a.")</f>
        <v>n.a.</v>
      </c>
      <c r="I465" s="23" t="n">
        <f aca="false">IF(D465="Correcto",IF(ISNUMBER(C465),C465,H465),0)</f>
        <v>0</v>
      </c>
      <c r="J465" s="34"/>
      <c r="K465" s="23" t="n">
        <f aca="false">IF(D465="Correcto",I465-N(J465),0)</f>
        <v>0</v>
      </c>
      <c r="L465" s="1" t="n">
        <f aca="false">IF(COUNTA(A465:C465,E465:G465,J465)&gt;0,ROW(),0)</f>
        <v>0</v>
      </c>
    </row>
    <row r="466" customFormat="false" ht="30" hidden="false" customHeight="true" outlineLevel="0" collapsed="false">
      <c r="A466" s="32"/>
      <c r="B466" s="32"/>
      <c r="C466" s="33"/>
      <c r="D466" s="10" t="str">
        <f aca="false">IF(COUNTA(A466:C466,E466:G466,J466)=0,"",IF(OR(A466="",AND(B466&lt;&gt;"Gasto",B466&lt;&gt;"Reserva",B466&lt;&gt;"Ahorro"),AND(NOT(ISNUMBER(C466)),NOT(AND(C466="",ISNUMBER(H466)))),AND(ISNUMBER(C466),C466&lt;0),AND(J466&lt;&gt;"",OR(NOT(ISNUMBER(J466)),J466&lt;0))),"REVISAR datos","Correcto"))</f>
        <v/>
      </c>
      <c r="E466" s="34"/>
      <c r="F466" s="34"/>
      <c r="G466" s="35"/>
      <c r="H466" s="23" t="str">
        <f aca="false">IF(AND(B466="Reserva",ISNUMBER(E466),E466&gt;=0,ISNUMBER(F466),F466&gt;=0,ISNUMBER(G466)),MAX(0,E466-F466)/MAX(1,(YEAR(G466)-YEAR(Resumen!$E$4))*12+MONTH(G466)-MONTH(Resumen!$E$4)),"n.a.")</f>
        <v>n.a.</v>
      </c>
      <c r="I466" s="23" t="n">
        <f aca="false">IF(D466="Correcto",IF(ISNUMBER(C466),C466,H466),0)</f>
        <v>0</v>
      </c>
      <c r="J466" s="34"/>
      <c r="K466" s="23" t="n">
        <f aca="false">IF(D466="Correcto",I466-N(J466),0)</f>
        <v>0</v>
      </c>
      <c r="L466" s="1" t="n">
        <f aca="false">IF(COUNTA(A466:C466,E466:G466,J466)&gt;0,ROW(),0)</f>
        <v>0</v>
      </c>
    </row>
    <row r="467" customFormat="false" ht="30" hidden="false" customHeight="true" outlineLevel="0" collapsed="false">
      <c r="A467" s="32"/>
      <c r="B467" s="32"/>
      <c r="C467" s="33"/>
      <c r="D467" s="10" t="str">
        <f aca="false">IF(COUNTA(A467:C467,E467:G467,J467)=0,"",IF(OR(A467="",AND(B467&lt;&gt;"Gasto",B467&lt;&gt;"Reserva",B467&lt;&gt;"Ahorro"),AND(NOT(ISNUMBER(C467)),NOT(AND(C467="",ISNUMBER(H467)))),AND(ISNUMBER(C467),C467&lt;0),AND(J467&lt;&gt;"",OR(NOT(ISNUMBER(J467)),J467&lt;0))),"REVISAR datos","Correcto"))</f>
        <v/>
      </c>
      <c r="E467" s="34"/>
      <c r="F467" s="34"/>
      <c r="G467" s="35"/>
      <c r="H467" s="23" t="str">
        <f aca="false">IF(AND(B467="Reserva",ISNUMBER(E467),E467&gt;=0,ISNUMBER(F467),F467&gt;=0,ISNUMBER(G467)),MAX(0,E467-F467)/MAX(1,(YEAR(G467)-YEAR(Resumen!$E$4))*12+MONTH(G467)-MONTH(Resumen!$E$4)),"n.a.")</f>
        <v>n.a.</v>
      </c>
      <c r="I467" s="23" t="n">
        <f aca="false">IF(D467="Correcto",IF(ISNUMBER(C467),C467,H467),0)</f>
        <v>0</v>
      </c>
      <c r="J467" s="34"/>
      <c r="K467" s="23" t="n">
        <f aca="false">IF(D467="Correcto",I467-N(J467),0)</f>
        <v>0</v>
      </c>
      <c r="L467" s="1" t="n">
        <f aca="false">IF(COUNTA(A467:C467,E467:G467,J467)&gt;0,ROW(),0)</f>
        <v>0</v>
      </c>
    </row>
    <row r="468" customFormat="false" ht="30" hidden="false" customHeight="true" outlineLevel="0" collapsed="false">
      <c r="A468" s="32"/>
      <c r="B468" s="32"/>
      <c r="C468" s="33"/>
      <c r="D468" s="10" t="str">
        <f aca="false">IF(COUNTA(A468:C468,E468:G468,J468)=0,"",IF(OR(A468="",AND(B468&lt;&gt;"Gasto",B468&lt;&gt;"Reserva",B468&lt;&gt;"Ahorro"),AND(NOT(ISNUMBER(C468)),NOT(AND(C468="",ISNUMBER(H468)))),AND(ISNUMBER(C468),C468&lt;0),AND(J468&lt;&gt;"",OR(NOT(ISNUMBER(J468)),J468&lt;0))),"REVISAR datos","Correcto"))</f>
        <v/>
      </c>
      <c r="E468" s="34"/>
      <c r="F468" s="34"/>
      <c r="G468" s="35"/>
      <c r="H468" s="23" t="str">
        <f aca="false">IF(AND(B468="Reserva",ISNUMBER(E468),E468&gt;=0,ISNUMBER(F468),F468&gt;=0,ISNUMBER(G468)),MAX(0,E468-F468)/MAX(1,(YEAR(G468)-YEAR(Resumen!$E$4))*12+MONTH(G468)-MONTH(Resumen!$E$4)),"n.a.")</f>
        <v>n.a.</v>
      </c>
      <c r="I468" s="23" t="n">
        <f aca="false">IF(D468="Correcto",IF(ISNUMBER(C468),C468,H468),0)</f>
        <v>0</v>
      </c>
      <c r="J468" s="34"/>
      <c r="K468" s="23" t="n">
        <f aca="false">IF(D468="Correcto",I468-N(J468),0)</f>
        <v>0</v>
      </c>
      <c r="L468" s="1" t="n">
        <f aca="false">IF(COUNTA(A468:C468,E468:G468,J468)&gt;0,ROW(),0)</f>
        <v>0</v>
      </c>
    </row>
    <row r="469" customFormat="false" ht="30" hidden="false" customHeight="true" outlineLevel="0" collapsed="false">
      <c r="A469" s="32"/>
      <c r="B469" s="32"/>
      <c r="C469" s="33"/>
      <c r="D469" s="10" t="str">
        <f aca="false">IF(COUNTA(A469:C469,E469:G469,J469)=0,"",IF(OR(A469="",AND(B469&lt;&gt;"Gasto",B469&lt;&gt;"Reserva",B469&lt;&gt;"Ahorro"),AND(NOT(ISNUMBER(C469)),NOT(AND(C469="",ISNUMBER(H469)))),AND(ISNUMBER(C469),C469&lt;0),AND(J469&lt;&gt;"",OR(NOT(ISNUMBER(J469)),J469&lt;0))),"REVISAR datos","Correcto"))</f>
        <v/>
      </c>
      <c r="E469" s="34"/>
      <c r="F469" s="34"/>
      <c r="G469" s="35"/>
      <c r="H469" s="23" t="str">
        <f aca="false">IF(AND(B469="Reserva",ISNUMBER(E469),E469&gt;=0,ISNUMBER(F469),F469&gt;=0,ISNUMBER(G469)),MAX(0,E469-F469)/MAX(1,(YEAR(G469)-YEAR(Resumen!$E$4))*12+MONTH(G469)-MONTH(Resumen!$E$4)),"n.a.")</f>
        <v>n.a.</v>
      </c>
      <c r="I469" s="23" t="n">
        <f aca="false">IF(D469="Correcto",IF(ISNUMBER(C469),C469,H469),0)</f>
        <v>0</v>
      </c>
      <c r="J469" s="34"/>
      <c r="K469" s="23" t="n">
        <f aca="false">IF(D469="Correcto",I469-N(J469),0)</f>
        <v>0</v>
      </c>
      <c r="L469" s="1" t="n">
        <f aca="false">IF(COUNTA(A469:C469,E469:G469,J469)&gt;0,ROW(),0)</f>
        <v>0</v>
      </c>
    </row>
    <row r="470" customFormat="false" ht="30" hidden="false" customHeight="true" outlineLevel="0" collapsed="false">
      <c r="A470" s="32"/>
      <c r="B470" s="32"/>
      <c r="C470" s="33"/>
      <c r="D470" s="10" t="str">
        <f aca="false">IF(COUNTA(A470:C470,E470:G470,J470)=0,"",IF(OR(A470="",AND(B470&lt;&gt;"Gasto",B470&lt;&gt;"Reserva",B470&lt;&gt;"Ahorro"),AND(NOT(ISNUMBER(C470)),NOT(AND(C470="",ISNUMBER(H470)))),AND(ISNUMBER(C470),C470&lt;0),AND(J470&lt;&gt;"",OR(NOT(ISNUMBER(J470)),J470&lt;0))),"REVISAR datos","Correcto"))</f>
        <v/>
      </c>
      <c r="E470" s="34"/>
      <c r="F470" s="34"/>
      <c r="G470" s="35"/>
      <c r="H470" s="23" t="str">
        <f aca="false">IF(AND(B470="Reserva",ISNUMBER(E470),E470&gt;=0,ISNUMBER(F470),F470&gt;=0,ISNUMBER(G470)),MAX(0,E470-F470)/MAX(1,(YEAR(G470)-YEAR(Resumen!$E$4))*12+MONTH(G470)-MONTH(Resumen!$E$4)),"n.a.")</f>
        <v>n.a.</v>
      </c>
      <c r="I470" s="23" t="n">
        <f aca="false">IF(D470="Correcto",IF(ISNUMBER(C470),C470,H470),0)</f>
        <v>0</v>
      </c>
      <c r="J470" s="34"/>
      <c r="K470" s="23" t="n">
        <f aca="false">IF(D470="Correcto",I470-N(J470),0)</f>
        <v>0</v>
      </c>
      <c r="L470" s="1" t="n">
        <f aca="false">IF(COUNTA(A470:C470,E470:G470,J470)&gt;0,ROW(),0)</f>
        <v>0</v>
      </c>
    </row>
    <row r="471" customFormat="false" ht="30" hidden="false" customHeight="true" outlineLevel="0" collapsed="false">
      <c r="A471" s="32"/>
      <c r="B471" s="32"/>
      <c r="C471" s="33"/>
      <c r="D471" s="10" t="str">
        <f aca="false">IF(COUNTA(A471:C471,E471:G471,J471)=0,"",IF(OR(A471="",AND(B471&lt;&gt;"Gasto",B471&lt;&gt;"Reserva",B471&lt;&gt;"Ahorro"),AND(NOT(ISNUMBER(C471)),NOT(AND(C471="",ISNUMBER(H471)))),AND(ISNUMBER(C471),C471&lt;0),AND(J471&lt;&gt;"",OR(NOT(ISNUMBER(J471)),J471&lt;0))),"REVISAR datos","Correcto"))</f>
        <v/>
      </c>
      <c r="E471" s="34"/>
      <c r="F471" s="34"/>
      <c r="G471" s="35"/>
      <c r="H471" s="23" t="str">
        <f aca="false">IF(AND(B471="Reserva",ISNUMBER(E471),E471&gt;=0,ISNUMBER(F471),F471&gt;=0,ISNUMBER(G471)),MAX(0,E471-F471)/MAX(1,(YEAR(G471)-YEAR(Resumen!$E$4))*12+MONTH(G471)-MONTH(Resumen!$E$4)),"n.a.")</f>
        <v>n.a.</v>
      </c>
      <c r="I471" s="23" t="n">
        <f aca="false">IF(D471="Correcto",IF(ISNUMBER(C471),C471,H471),0)</f>
        <v>0</v>
      </c>
      <c r="J471" s="34"/>
      <c r="K471" s="23" t="n">
        <f aca="false">IF(D471="Correcto",I471-N(J471),0)</f>
        <v>0</v>
      </c>
      <c r="L471" s="1" t="n">
        <f aca="false">IF(COUNTA(A471:C471,E471:G471,J471)&gt;0,ROW(),0)</f>
        <v>0</v>
      </c>
    </row>
    <row r="472" customFormat="false" ht="30" hidden="false" customHeight="true" outlineLevel="0" collapsed="false">
      <c r="A472" s="32"/>
      <c r="B472" s="32"/>
      <c r="C472" s="33"/>
      <c r="D472" s="10" t="str">
        <f aca="false">IF(COUNTA(A472:C472,E472:G472,J472)=0,"",IF(OR(A472="",AND(B472&lt;&gt;"Gasto",B472&lt;&gt;"Reserva",B472&lt;&gt;"Ahorro"),AND(NOT(ISNUMBER(C472)),NOT(AND(C472="",ISNUMBER(H472)))),AND(ISNUMBER(C472),C472&lt;0),AND(J472&lt;&gt;"",OR(NOT(ISNUMBER(J472)),J472&lt;0))),"REVISAR datos","Correcto"))</f>
        <v/>
      </c>
      <c r="E472" s="34"/>
      <c r="F472" s="34"/>
      <c r="G472" s="35"/>
      <c r="H472" s="23" t="str">
        <f aca="false">IF(AND(B472="Reserva",ISNUMBER(E472),E472&gt;=0,ISNUMBER(F472),F472&gt;=0,ISNUMBER(G472)),MAX(0,E472-F472)/MAX(1,(YEAR(G472)-YEAR(Resumen!$E$4))*12+MONTH(G472)-MONTH(Resumen!$E$4)),"n.a.")</f>
        <v>n.a.</v>
      </c>
      <c r="I472" s="23" t="n">
        <f aca="false">IF(D472="Correcto",IF(ISNUMBER(C472),C472,H472),0)</f>
        <v>0</v>
      </c>
      <c r="J472" s="34"/>
      <c r="K472" s="23" t="n">
        <f aca="false">IF(D472="Correcto",I472-N(J472),0)</f>
        <v>0</v>
      </c>
      <c r="L472" s="1" t="n">
        <f aca="false">IF(COUNTA(A472:C472,E472:G472,J472)&gt;0,ROW(),0)</f>
        <v>0</v>
      </c>
    </row>
    <row r="473" customFormat="false" ht="30" hidden="false" customHeight="true" outlineLevel="0" collapsed="false">
      <c r="A473" s="32"/>
      <c r="B473" s="32"/>
      <c r="C473" s="33"/>
      <c r="D473" s="10" t="str">
        <f aca="false">IF(COUNTA(A473:C473,E473:G473,J473)=0,"",IF(OR(A473="",AND(B473&lt;&gt;"Gasto",B473&lt;&gt;"Reserva",B473&lt;&gt;"Ahorro"),AND(NOT(ISNUMBER(C473)),NOT(AND(C473="",ISNUMBER(H473)))),AND(ISNUMBER(C473),C473&lt;0),AND(J473&lt;&gt;"",OR(NOT(ISNUMBER(J473)),J473&lt;0))),"REVISAR datos","Correcto"))</f>
        <v/>
      </c>
      <c r="E473" s="34"/>
      <c r="F473" s="34"/>
      <c r="G473" s="35"/>
      <c r="H473" s="23" t="str">
        <f aca="false">IF(AND(B473="Reserva",ISNUMBER(E473),E473&gt;=0,ISNUMBER(F473),F473&gt;=0,ISNUMBER(G473)),MAX(0,E473-F473)/MAX(1,(YEAR(G473)-YEAR(Resumen!$E$4))*12+MONTH(G473)-MONTH(Resumen!$E$4)),"n.a.")</f>
        <v>n.a.</v>
      </c>
      <c r="I473" s="23" t="n">
        <f aca="false">IF(D473="Correcto",IF(ISNUMBER(C473),C473,H473),0)</f>
        <v>0</v>
      </c>
      <c r="J473" s="34"/>
      <c r="K473" s="23" t="n">
        <f aca="false">IF(D473="Correcto",I473-N(J473),0)</f>
        <v>0</v>
      </c>
      <c r="L473" s="1" t="n">
        <f aca="false">IF(COUNTA(A473:C473,E473:G473,J473)&gt;0,ROW(),0)</f>
        <v>0</v>
      </c>
    </row>
    <row r="474" customFormat="false" ht="30" hidden="false" customHeight="true" outlineLevel="0" collapsed="false">
      <c r="A474" s="32"/>
      <c r="B474" s="32"/>
      <c r="C474" s="33"/>
      <c r="D474" s="10" t="str">
        <f aca="false">IF(COUNTA(A474:C474,E474:G474,J474)=0,"",IF(OR(A474="",AND(B474&lt;&gt;"Gasto",B474&lt;&gt;"Reserva",B474&lt;&gt;"Ahorro"),AND(NOT(ISNUMBER(C474)),NOT(AND(C474="",ISNUMBER(H474)))),AND(ISNUMBER(C474),C474&lt;0),AND(J474&lt;&gt;"",OR(NOT(ISNUMBER(J474)),J474&lt;0))),"REVISAR datos","Correcto"))</f>
        <v/>
      </c>
      <c r="E474" s="34"/>
      <c r="F474" s="34"/>
      <c r="G474" s="35"/>
      <c r="H474" s="23" t="str">
        <f aca="false">IF(AND(B474="Reserva",ISNUMBER(E474),E474&gt;=0,ISNUMBER(F474),F474&gt;=0,ISNUMBER(G474)),MAX(0,E474-F474)/MAX(1,(YEAR(G474)-YEAR(Resumen!$E$4))*12+MONTH(G474)-MONTH(Resumen!$E$4)),"n.a.")</f>
        <v>n.a.</v>
      </c>
      <c r="I474" s="23" t="n">
        <f aca="false">IF(D474="Correcto",IF(ISNUMBER(C474),C474,H474),0)</f>
        <v>0</v>
      </c>
      <c r="J474" s="34"/>
      <c r="K474" s="23" t="n">
        <f aca="false">IF(D474="Correcto",I474-N(J474),0)</f>
        <v>0</v>
      </c>
      <c r="L474" s="1" t="n">
        <f aca="false">IF(COUNTA(A474:C474,E474:G474,J474)&gt;0,ROW(),0)</f>
        <v>0</v>
      </c>
    </row>
    <row r="475" customFormat="false" ht="30" hidden="false" customHeight="true" outlineLevel="0" collapsed="false">
      <c r="A475" s="32"/>
      <c r="B475" s="32"/>
      <c r="C475" s="33"/>
      <c r="D475" s="10" t="str">
        <f aca="false">IF(COUNTA(A475:C475,E475:G475,J475)=0,"",IF(OR(A475="",AND(B475&lt;&gt;"Gasto",B475&lt;&gt;"Reserva",B475&lt;&gt;"Ahorro"),AND(NOT(ISNUMBER(C475)),NOT(AND(C475="",ISNUMBER(H475)))),AND(ISNUMBER(C475),C475&lt;0),AND(J475&lt;&gt;"",OR(NOT(ISNUMBER(J475)),J475&lt;0))),"REVISAR datos","Correcto"))</f>
        <v/>
      </c>
      <c r="E475" s="34"/>
      <c r="F475" s="34"/>
      <c r="G475" s="35"/>
      <c r="H475" s="23" t="str">
        <f aca="false">IF(AND(B475="Reserva",ISNUMBER(E475),E475&gt;=0,ISNUMBER(F475),F475&gt;=0,ISNUMBER(G475)),MAX(0,E475-F475)/MAX(1,(YEAR(G475)-YEAR(Resumen!$E$4))*12+MONTH(G475)-MONTH(Resumen!$E$4)),"n.a.")</f>
        <v>n.a.</v>
      </c>
      <c r="I475" s="23" t="n">
        <f aca="false">IF(D475="Correcto",IF(ISNUMBER(C475),C475,H475),0)</f>
        <v>0</v>
      </c>
      <c r="J475" s="34"/>
      <c r="K475" s="23" t="n">
        <f aca="false">IF(D475="Correcto",I475-N(J475),0)</f>
        <v>0</v>
      </c>
      <c r="L475" s="1" t="n">
        <f aca="false">IF(COUNTA(A475:C475,E475:G475,J475)&gt;0,ROW(),0)</f>
        <v>0</v>
      </c>
    </row>
    <row r="476" customFormat="false" ht="30" hidden="false" customHeight="true" outlineLevel="0" collapsed="false">
      <c r="A476" s="32"/>
      <c r="B476" s="32"/>
      <c r="C476" s="33"/>
      <c r="D476" s="10" t="str">
        <f aca="false">IF(COUNTA(A476:C476,E476:G476,J476)=0,"",IF(OR(A476="",AND(B476&lt;&gt;"Gasto",B476&lt;&gt;"Reserva",B476&lt;&gt;"Ahorro"),AND(NOT(ISNUMBER(C476)),NOT(AND(C476="",ISNUMBER(H476)))),AND(ISNUMBER(C476),C476&lt;0),AND(J476&lt;&gt;"",OR(NOT(ISNUMBER(J476)),J476&lt;0))),"REVISAR datos","Correcto"))</f>
        <v/>
      </c>
      <c r="E476" s="34"/>
      <c r="F476" s="34"/>
      <c r="G476" s="35"/>
      <c r="H476" s="23" t="str">
        <f aca="false">IF(AND(B476="Reserva",ISNUMBER(E476),E476&gt;=0,ISNUMBER(F476),F476&gt;=0,ISNUMBER(G476)),MAX(0,E476-F476)/MAX(1,(YEAR(G476)-YEAR(Resumen!$E$4))*12+MONTH(G476)-MONTH(Resumen!$E$4)),"n.a.")</f>
        <v>n.a.</v>
      </c>
      <c r="I476" s="23" t="n">
        <f aca="false">IF(D476="Correcto",IF(ISNUMBER(C476),C476,H476),0)</f>
        <v>0</v>
      </c>
      <c r="J476" s="34"/>
      <c r="K476" s="23" t="n">
        <f aca="false">IF(D476="Correcto",I476-N(J476),0)</f>
        <v>0</v>
      </c>
      <c r="L476" s="1" t="n">
        <f aca="false">IF(COUNTA(A476:C476,E476:G476,J476)&gt;0,ROW(),0)</f>
        <v>0</v>
      </c>
    </row>
    <row r="477" customFormat="false" ht="30" hidden="false" customHeight="true" outlineLevel="0" collapsed="false">
      <c r="A477" s="32"/>
      <c r="B477" s="32"/>
      <c r="C477" s="33"/>
      <c r="D477" s="10" t="str">
        <f aca="false">IF(COUNTA(A477:C477,E477:G477,J477)=0,"",IF(OR(A477="",AND(B477&lt;&gt;"Gasto",B477&lt;&gt;"Reserva",B477&lt;&gt;"Ahorro"),AND(NOT(ISNUMBER(C477)),NOT(AND(C477="",ISNUMBER(H477)))),AND(ISNUMBER(C477),C477&lt;0),AND(J477&lt;&gt;"",OR(NOT(ISNUMBER(J477)),J477&lt;0))),"REVISAR datos","Correcto"))</f>
        <v/>
      </c>
      <c r="E477" s="34"/>
      <c r="F477" s="34"/>
      <c r="G477" s="35"/>
      <c r="H477" s="23" t="str">
        <f aca="false">IF(AND(B477="Reserva",ISNUMBER(E477),E477&gt;=0,ISNUMBER(F477),F477&gt;=0,ISNUMBER(G477)),MAX(0,E477-F477)/MAX(1,(YEAR(G477)-YEAR(Resumen!$E$4))*12+MONTH(G477)-MONTH(Resumen!$E$4)),"n.a.")</f>
        <v>n.a.</v>
      </c>
      <c r="I477" s="23" t="n">
        <f aca="false">IF(D477="Correcto",IF(ISNUMBER(C477),C477,H477),0)</f>
        <v>0</v>
      </c>
      <c r="J477" s="34"/>
      <c r="K477" s="23" t="n">
        <f aca="false">IF(D477="Correcto",I477-N(J477),0)</f>
        <v>0</v>
      </c>
      <c r="L477" s="1" t="n">
        <f aca="false">IF(COUNTA(A477:C477,E477:G477,J477)&gt;0,ROW(),0)</f>
        <v>0</v>
      </c>
    </row>
    <row r="478" customFormat="false" ht="30" hidden="false" customHeight="true" outlineLevel="0" collapsed="false">
      <c r="A478" s="32"/>
      <c r="B478" s="32"/>
      <c r="C478" s="33"/>
      <c r="D478" s="10" t="str">
        <f aca="false">IF(COUNTA(A478:C478,E478:G478,J478)=0,"",IF(OR(A478="",AND(B478&lt;&gt;"Gasto",B478&lt;&gt;"Reserva",B478&lt;&gt;"Ahorro"),AND(NOT(ISNUMBER(C478)),NOT(AND(C478="",ISNUMBER(H478)))),AND(ISNUMBER(C478),C478&lt;0),AND(J478&lt;&gt;"",OR(NOT(ISNUMBER(J478)),J478&lt;0))),"REVISAR datos","Correcto"))</f>
        <v/>
      </c>
      <c r="E478" s="34"/>
      <c r="F478" s="34"/>
      <c r="G478" s="35"/>
      <c r="H478" s="23" t="str">
        <f aca="false">IF(AND(B478="Reserva",ISNUMBER(E478),E478&gt;=0,ISNUMBER(F478),F478&gt;=0,ISNUMBER(G478)),MAX(0,E478-F478)/MAX(1,(YEAR(G478)-YEAR(Resumen!$E$4))*12+MONTH(G478)-MONTH(Resumen!$E$4)),"n.a.")</f>
        <v>n.a.</v>
      </c>
      <c r="I478" s="23" t="n">
        <f aca="false">IF(D478="Correcto",IF(ISNUMBER(C478),C478,H478),0)</f>
        <v>0</v>
      </c>
      <c r="J478" s="34"/>
      <c r="K478" s="23" t="n">
        <f aca="false">IF(D478="Correcto",I478-N(J478),0)</f>
        <v>0</v>
      </c>
      <c r="L478" s="1" t="n">
        <f aca="false">IF(COUNTA(A478:C478,E478:G478,J478)&gt;0,ROW(),0)</f>
        <v>0</v>
      </c>
    </row>
    <row r="479" customFormat="false" ht="30" hidden="false" customHeight="true" outlineLevel="0" collapsed="false">
      <c r="A479" s="32"/>
      <c r="B479" s="32"/>
      <c r="C479" s="33"/>
      <c r="D479" s="10" t="str">
        <f aca="false">IF(COUNTA(A479:C479,E479:G479,J479)=0,"",IF(OR(A479="",AND(B479&lt;&gt;"Gasto",B479&lt;&gt;"Reserva",B479&lt;&gt;"Ahorro"),AND(NOT(ISNUMBER(C479)),NOT(AND(C479="",ISNUMBER(H479)))),AND(ISNUMBER(C479),C479&lt;0),AND(J479&lt;&gt;"",OR(NOT(ISNUMBER(J479)),J479&lt;0))),"REVISAR datos","Correcto"))</f>
        <v/>
      </c>
      <c r="E479" s="34"/>
      <c r="F479" s="34"/>
      <c r="G479" s="35"/>
      <c r="H479" s="23" t="str">
        <f aca="false">IF(AND(B479="Reserva",ISNUMBER(E479),E479&gt;=0,ISNUMBER(F479),F479&gt;=0,ISNUMBER(G479)),MAX(0,E479-F479)/MAX(1,(YEAR(G479)-YEAR(Resumen!$E$4))*12+MONTH(G479)-MONTH(Resumen!$E$4)),"n.a.")</f>
        <v>n.a.</v>
      </c>
      <c r="I479" s="23" t="n">
        <f aca="false">IF(D479="Correcto",IF(ISNUMBER(C479),C479,H479),0)</f>
        <v>0</v>
      </c>
      <c r="J479" s="34"/>
      <c r="K479" s="23" t="n">
        <f aca="false">IF(D479="Correcto",I479-N(J479),0)</f>
        <v>0</v>
      </c>
      <c r="L479" s="1" t="n">
        <f aca="false">IF(COUNTA(A479:C479,E479:G479,J479)&gt;0,ROW(),0)</f>
        <v>0</v>
      </c>
    </row>
    <row r="480" customFormat="false" ht="30" hidden="false" customHeight="true" outlineLevel="0" collapsed="false">
      <c r="A480" s="32"/>
      <c r="B480" s="32"/>
      <c r="C480" s="33"/>
      <c r="D480" s="10" t="str">
        <f aca="false">IF(COUNTA(A480:C480,E480:G480,J480)=0,"",IF(OR(A480="",AND(B480&lt;&gt;"Gasto",B480&lt;&gt;"Reserva",B480&lt;&gt;"Ahorro"),AND(NOT(ISNUMBER(C480)),NOT(AND(C480="",ISNUMBER(H480)))),AND(ISNUMBER(C480),C480&lt;0),AND(J480&lt;&gt;"",OR(NOT(ISNUMBER(J480)),J480&lt;0))),"REVISAR datos","Correcto"))</f>
        <v/>
      </c>
      <c r="E480" s="34"/>
      <c r="F480" s="34"/>
      <c r="G480" s="35"/>
      <c r="H480" s="23" t="str">
        <f aca="false">IF(AND(B480="Reserva",ISNUMBER(E480),E480&gt;=0,ISNUMBER(F480),F480&gt;=0,ISNUMBER(G480)),MAX(0,E480-F480)/MAX(1,(YEAR(G480)-YEAR(Resumen!$E$4))*12+MONTH(G480)-MONTH(Resumen!$E$4)),"n.a.")</f>
        <v>n.a.</v>
      </c>
      <c r="I480" s="23" t="n">
        <f aca="false">IF(D480="Correcto",IF(ISNUMBER(C480),C480,H480),0)</f>
        <v>0</v>
      </c>
      <c r="J480" s="34"/>
      <c r="K480" s="23" t="n">
        <f aca="false">IF(D480="Correcto",I480-N(J480),0)</f>
        <v>0</v>
      </c>
      <c r="L480" s="1" t="n">
        <f aca="false">IF(COUNTA(A480:C480,E480:G480,J480)&gt;0,ROW(),0)</f>
        <v>0</v>
      </c>
    </row>
    <row r="481" customFormat="false" ht="30" hidden="false" customHeight="true" outlineLevel="0" collapsed="false">
      <c r="A481" s="32"/>
      <c r="B481" s="32"/>
      <c r="C481" s="33"/>
      <c r="D481" s="10" t="str">
        <f aca="false">IF(COUNTA(A481:C481,E481:G481,J481)=0,"",IF(OR(A481="",AND(B481&lt;&gt;"Gasto",B481&lt;&gt;"Reserva",B481&lt;&gt;"Ahorro"),AND(NOT(ISNUMBER(C481)),NOT(AND(C481="",ISNUMBER(H481)))),AND(ISNUMBER(C481),C481&lt;0),AND(J481&lt;&gt;"",OR(NOT(ISNUMBER(J481)),J481&lt;0))),"REVISAR datos","Correcto"))</f>
        <v/>
      </c>
      <c r="E481" s="34"/>
      <c r="F481" s="34"/>
      <c r="G481" s="35"/>
      <c r="H481" s="23" t="str">
        <f aca="false">IF(AND(B481="Reserva",ISNUMBER(E481),E481&gt;=0,ISNUMBER(F481),F481&gt;=0,ISNUMBER(G481)),MAX(0,E481-F481)/MAX(1,(YEAR(G481)-YEAR(Resumen!$E$4))*12+MONTH(G481)-MONTH(Resumen!$E$4)),"n.a.")</f>
        <v>n.a.</v>
      </c>
      <c r="I481" s="23" t="n">
        <f aca="false">IF(D481="Correcto",IF(ISNUMBER(C481),C481,H481),0)</f>
        <v>0</v>
      </c>
      <c r="J481" s="34"/>
      <c r="K481" s="23" t="n">
        <f aca="false">IF(D481="Correcto",I481-N(J481),0)</f>
        <v>0</v>
      </c>
      <c r="L481" s="1" t="n">
        <f aca="false">IF(COUNTA(A481:C481,E481:G481,J481)&gt;0,ROW(),0)</f>
        <v>0</v>
      </c>
    </row>
    <row r="482" customFormat="false" ht="30" hidden="false" customHeight="true" outlineLevel="0" collapsed="false">
      <c r="A482" s="32"/>
      <c r="B482" s="32"/>
      <c r="C482" s="33"/>
      <c r="D482" s="10" t="str">
        <f aca="false">IF(COUNTA(A482:C482,E482:G482,J482)=0,"",IF(OR(A482="",AND(B482&lt;&gt;"Gasto",B482&lt;&gt;"Reserva",B482&lt;&gt;"Ahorro"),AND(NOT(ISNUMBER(C482)),NOT(AND(C482="",ISNUMBER(H482)))),AND(ISNUMBER(C482),C482&lt;0),AND(J482&lt;&gt;"",OR(NOT(ISNUMBER(J482)),J482&lt;0))),"REVISAR datos","Correcto"))</f>
        <v/>
      </c>
      <c r="E482" s="34"/>
      <c r="F482" s="34"/>
      <c r="G482" s="35"/>
      <c r="H482" s="23" t="str">
        <f aca="false">IF(AND(B482="Reserva",ISNUMBER(E482),E482&gt;=0,ISNUMBER(F482),F482&gt;=0,ISNUMBER(G482)),MAX(0,E482-F482)/MAX(1,(YEAR(G482)-YEAR(Resumen!$E$4))*12+MONTH(G482)-MONTH(Resumen!$E$4)),"n.a.")</f>
        <v>n.a.</v>
      </c>
      <c r="I482" s="23" t="n">
        <f aca="false">IF(D482="Correcto",IF(ISNUMBER(C482),C482,H482),0)</f>
        <v>0</v>
      </c>
      <c r="J482" s="34"/>
      <c r="K482" s="23" t="n">
        <f aca="false">IF(D482="Correcto",I482-N(J482),0)</f>
        <v>0</v>
      </c>
      <c r="L482" s="1" t="n">
        <f aca="false">IF(COUNTA(A482:C482,E482:G482,J482)&gt;0,ROW(),0)</f>
        <v>0</v>
      </c>
    </row>
    <row r="483" customFormat="false" ht="30" hidden="false" customHeight="true" outlineLevel="0" collapsed="false">
      <c r="A483" s="32"/>
      <c r="B483" s="32"/>
      <c r="C483" s="33"/>
      <c r="D483" s="10" t="str">
        <f aca="false">IF(COUNTA(A483:C483,E483:G483,J483)=0,"",IF(OR(A483="",AND(B483&lt;&gt;"Gasto",B483&lt;&gt;"Reserva",B483&lt;&gt;"Ahorro"),AND(NOT(ISNUMBER(C483)),NOT(AND(C483="",ISNUMBER(H483)))),AND(ISNUMBER(C483),C483&lt;0),AND(J483&lt;&gt;"",OR(NOT(ISNUMBER(J483)),J483&lt;0))),"REVISAR datos","Correcto"))</f>
        <v/>
      </c>
      <c r="E483" s="34"/>
      <c r="F483" s="34"/>
      <c r="G483" s="35"/>
      <c r="H483" s="23" t="str">
        <f aca="false">IF(AND(B483="Reserva",ISNUMBER(E483),E483&gt;=0,ISNUMBER(F483),F483&gt;=0,ISNUMBER(G483)),MAX(0,E483-F483)/MAX(1,(YEAR(G483)-YEAR(Resumen!$E$4))*12+MONTH(G483)-MONTH(Resumen!$E$4)),"n.a.")</f>
        <v>n.a.</v>
      </c>
      <c r="I483" s="23" t="n">
        <f aca="false">IF(D483="Correcto",IF(ISNUMBER(C483),C483,H483),0)</f>
        <v>0</v>
      </c>
      <c r="J483" s="34"/>
      <c r="K483" s="23" t="n">
        <f aca="false">IF(D483="Correcto",I483-N(J483),0)</f>
        <v>0</v>
      </c>
      <c r="L483" s="1" t="n">
        <f aca="false">IF(COUNTA(A483:C483,E483:G483,J483)&gt;0,ROW(),0)</f>
        <v>0</v>
      </c>
    </row>
    <row r="484" customFormat="false" ht="30" hidden="false" customHeight="true" outlineLevel="0" collapsed="false">
      <c r="A484" s="32"/>
      <c r="B484" s="32"/>
      <c r="C484" s="33"/>
      <c r="D484" s="10" t="str">
        <f aca="false">IF(COUNTA(A484:C484,E484:G484,J484)=0,"",IF(OR(A484="",AND(B484&lt;&gt;"Gasto",B484&lt;&gt;"Reserva",B484&lt;&gt;"Ahorro"),AND(NOT(ISNUMBER(C484)),NOT(AND(C484="",ISNUMBER(H484)))),AND(ISNUMBER(C484),C484&lt;0),AND(J484&lt;&gt;"",OR(NOT(ISNUMBER(J484)),J484&lt;0))),"REVISAR datos","Correcto"))</f>
        <v/>
      </c>
      <c r="E484" s="34"/>
      <c r="F484" s="34"/>
      <c r="G484" s="35"/>
      <c r="H484" s="23" t="str">
        <f aca="false">IF(AND(B484="Reserva",ISNUMBER(E484),E484&gt;=0,ISNUMBER(F484),F484&gt;=0,ISNUMBER(G484)),MAX(0,E484-F484)/MAX(1,(YEAR(G484)-YEAR(Resumen!$E$4))*12+MONTH(G484)-MONTH(Resumen!$E$4)),"n.a.")</f>
        <v>n.a.</v>
      </c>
      <c r="I484" s="23" t="n">
        <f aca="false">IF(D484="Correcto",IF(ISNUMBER(C484),C484,H484),0)</f>
        <v>0</v>
      </c>
      <c r="J484" s="34"/>
      <c r="K484" s="23" t="n">
        <f aca="false">IF(D484="Correcto",I484-N(J484),0)</f>
        <v>0</v>
      </c>
      <c r="L484" s="1" t="n">
        <f aca="false">IF(COUNTA(A484:C484,E484:G484,J484)&gt;0,ROW(),0)</f>
        <v>0</v>
      </c>
    </row>
    <row r="485" customFormat="false" ht="30" hidden="false" customHeight="true" outlineLevel="0" collapsed="false">
      <c r="A485" s="32"/>
      <c r="B485" s="32"/>
      <c r="C485" s="33"/>
      <c r="D485" s="10" t="str">
        <f aca="false">IF(COUNTA(A485:C485,E485:G485,J485)=0,"",IF(OR(A485="",AND(B485&lt;&gt;"Gasto",B485&lt;&gt;"Reserva",B485&lt;&gt;"Ahorro"),AND(NOT(ISNUMBER(C485)),NOT(AND(C485="",ISNUMBER(H485)))),AND(ISNUMBER(C485),C485&lt;0),AND(J485&lt;&gt;"",OR(NOT(ISNUMBER(J485)),J485&lt;0))),"REVISAR datos","Correcto"))</f>
        <v/>
      </c>
      <c r="E485" s="34"/>
      <c r="F485" s="34"/>
      <c r="G485" s="35"/>
      <c r="H485" s="23" t="str">
        <f aca="false">IF(AND(B485="Reserva",ISNUMBER(E485),E485&gt;=0,ISNUMBER(F485),F485&gt;=0,ISNUMBER(G485)),MAX(0,E485-F485)/MAX(1,(YEAR(G485)-YEAR(Resumen!$E$4))*12+MONTH(G485)-MONTH(Resumen!$E$4)),"n.a.")</f>
        <v>n.a.</v>
      </c>
      <c r="I485" s="23" t="n">
        <f aca="false">IF(D485="Correcto",IF(ISNUMBER(C485),C485,H485),0)</f>
        <v>0</v>
      </c>
      <c r="J485" s="34"/>
      <c r="K485" s="23" t="n">
        <f aca="false">IF(D485="Correcto",I485-N(J485),0)</f>
        <v>0</v>
      </c>
      <c r="L485" s="1" t="n">
        <f aca="false">IF(COUNTA(A485:C485,E485:G485,J485)&gt;0,ROW(),0)</f>
        <v>0</v>
      </c>
    </row>
    <row r="486" customFormat="false" ht="30" hidden="false" customHeight="true" outlineLevel="0" collapsed="false">
      <c r="A486" s="32"/>
      <c r="B486" s="32"/>
      <c r="C486" s="33"/>
      <c r="D486" s="10" t="str">
        <f aca="false">IF(COUNTA(A486:C486,E486:G486,J486)=0,"",IF(OR(A486="",AND(B486&lt;&gt;"Gasto",B486&lt;&gt;"Reserva",B486&lt;&gt;"Ahorro"),AND(NOT(ISNUMBER(C486)),NOT(AND(C486="",ISNUMBER(H486)))),AND(ISNUMBER(C486),C486&lt;0),AND(J486&lt;&gt;"",OR(NOT(ISNUMBER(J486)),J486&lt;0))),"REVISAR datos","Correcto"))</f>
        <v/>
      </c>
      <c r="E486" s="34"/>
      <c r="F486" s="34"/>
      <c r="G486" s="35"/>
      <c r="H486" s="23" t="str">
        <f aca="false">IF(AND(B486="Reserva",ISNUMBER(E486),E486&gt;=0,ISNUMBER(F486),F486&gt;=0,ISNUMBER(G486)),MAX(0,E486-F486)/MAX(1,(YEAR(G486)-YEAR(Resumen!$E$4))*12+MONTH(G486)-MONTH(Resumen!$E$4)),"n.a.")</f>
        <v>n.a.</v>
      </c>
      <c r="I486" s="23" t="n">
        <f aca="false">IF(D486="Correcto",IF(ISNUMBER(C486),C486,H486),0)</f>
        <v>0</v>
      </c>
      <c r="J486" s="34"/>
      <c r="K486" s="23" t="n">
        <f aca="false">IF(D486="Correcto",I486-N(J486),0)</f>
        <v>0</v>
      </c>
      <c r="L486" s="1" t="n">
        <f aca="false">IF(COUNTA(A486:C486,E486:G486,J486)&gt;0,ROW(),0)</f>
        <v>0</v>
      </c>
    </row>
    <row r="487" customFormat="false" ht="30" hidden="false" customHeight="true" outlineLevel="0" collapsed="false">
      <c r="A487" s="32"/>
      <c r="B487" s="32"/>
      <c r="C487" s="33"/>
      <c r="D487" s="10" t="str">
        <f aca="false">IF(COUNTA(A487:C487,E487:G487,J487)=0,"",IF(OR(A487="",AND(B487&lt;&gt;"Gasto",B487&lt;&gt;"Reserva",B487&lt;&gt;"Ahorro"),AND(NOT(ISNUMBER(C487)),NOT(AND(C487="",ISNUMBER(H487)))),AND(ISNUMBER(C487),C487&lt;0),AND(J487&lt;&gt;"",OR(NOT(ISNUMBER(J487)),J487&lt;0))),"REVISAR datos","Correcto"))</f>
        <v/>
      </c>
      <c r="E487" s="34"/>
      <c r="F487" s="34"/>
      <c r="G487" s="35"/>
      <c r="H487" s="23" t="str">
        <f aca="false">IF(AND(B487="Reserva",ISNUMBER(E487),E487&gt;=0,ISNUMBER(F487),F487&gt;=0,ISNUMBER(G487)),MAX(0,E487-F487)/MAX(1,(YEAR(G487)-YEAR(Resumen!$E$4))*12+MONTH(G487)-MONTH(Resumen!$E$4)),"n.a.")</f>
        <v>n.a.</v>
      </c>
      <c r="I487" s="23" t="n">
        <f aca="false">IF(D487="Correcto",IF(ISNUMBER(C487),C487,H487),0)</f>
        <v>0</v>
      </c>
      <c r="J487" s="34"/>
      <c r="K487" s="23" t="n">
        <f aca="false">IF(D487="Correcto",I487-N(J487),0)</f>
        <v>0</v>
      </c>
      <c r="L487" s="1" t="n">
        <f aca="false">IF(COUNTA(A487:C487,E487:G487,J487)&gt;0,ROW(),0)</f>
        <v>0</v>
      </c>
    </row>
    <row r="488" customFormat="false" ht="30" hidden="false" customHeight="true" outlineLevel="0" collapsed="false">
      <c r="A488" s="32"/>
      <c r="B488" s="32"/>
      <c r="C488" s="33"/>
      <c r="D488" s="10" t="str">
        <f aca="false">IF(COUNTA(A488:C488,E488:G488,J488)=0,"",IF(OR(A488="",AND(B488&lt;&gt;"Gasto",B488&lt;&gt;"Reserva",B488&lt;&gt;"Ahorro"),AND(NOT(ISNUMBER(C488)),NOT(AND(C488="",ISNUMBER(H488)))),AND(ISNUMBER(C488),C488&lt;0),AND(J488&lt;&gt;"",OR(NOT(ISNUMBER(J488)),J488&lt;0))),"REVISAR datos","Correcto"))</f>
        <v/>
      </c>
      <c r="E488" s="34"/>
      <c r="F488" s="34"/>
      <c r="G488" s="35"/>
      <c r="H488" s="23" t="str">
        <f aca="false">IF(AND(B488="Reserva",ISNUMBER(E488),E488&gt;=0,ISNUMBER(F488),F488&gt;=0,ISNUMBER(G488)),MAX(0,E488-F488)/MAX(1,(YEAR(G488)-YEAR(Resumen!$E$4))*12+MONTH(G488)-MONTH(Resumen!$E$4)),"n.a.")</f>
        <v>n.a.</v>
      </c>
      <c r="I488" s="23" t="n">
        <f aca="false">IF(D488="Correcto",IF(ISNUMBER(C488),C488,H488),0)</f>
        <v>0</v>
      </c>
      <c r="J488" s="34"/>
      <c r="K488" s="23" t="n">
        <f aca="false">IF(D488="Correcto",I488-N(J488),0)</f>
        <v>0</v>
      </c>
      <c r="L488" s="1" t="n">
        <f aca="false">IF(COUNTA(A488:C488,E488:G488,J488)&gt;0,ROW(),0)</f>
        <v>0</v>
      </c>
    </row>
    <row r="489" customFormat="false" ht="30" hidden="false" customHeight="true" outlineLevel="0" collapsed="false">
      <c r="A489" s="32"/>
      <c r="B489" s="32"/>
      <c r="C489" s="33"/>
      <c r="D489" s="10" t="str">
        <f aca="false">IF(COUNTA(A489:C489,E489:G489,J489)=0,"",IF(OR(A489="",AND(B489&lt;&gt;"Gasto",B489&lt;&gt;"Reserva",B489&lt;&gt;"Ahorro"),AND(NOT(ISNUMBER(C489)),NOT(AND(C489="",ISNUMBER(H489)))),AND(ISNUMBER(C489),C489&lt;0),AND(J489&lt;&gt;"",OR(NOT(ISNUMBER(J489)),J489&lt;0))),"REVISAR datos","Correcto"))</f>
        <v/>
      </c>
      <c r="E489" s="34"/>
      <c r="F489" s="34"/>
      <c r="G489" s="35"/>
      <c r="H489" s="23" t="str">
        <f aca="false">IF(AND(B489="Reserva",ISNUMBER(E489),E489&gt;=0,ISNUMBER(F489),F489&gt;=0,ISNUMBER(G489)),MAX(0,E489-F489)/MAX(1,(YEAR(G489)-YEAR(Resumen!$E$4))*12+MONTH(G489)-MONTH(Resumen!$E$4)),"n.a.")</f>
        <v>n.a.</v>
      </c>
      <c r="I489" s="23" t="n">
        <f aca="false">IF(D489="Correcto",IF(ISNUMBER(C489),C489,H489),0)</f>
        <v>0</v>
      </c>
      <c r="J489" s="34"/>
      <c r="K489" s="23" t="n">
        <f aca="false">IF(D489="Correcto",I489-N(J489),0)</f>
        <v>0</v>
      </c>
      <c r="L489" s="1" t="n">
        <f aca="false">IF(COUNTA(A489:C489,E489:G489,J489)&gt;0,ROW(),0)</f>
        <v>0</v>
      </c>
    </row>
    <row r="490" customFormat="false" ht="30" hidden="false" customHeight="true" outlineLevel="0" collapsed="false">
      <c r="A490" s="32"/>
      <c r="B490" s="32"/>
      <c r="C490" s="33"/>
      <c r="D490" s="10" t="str">
        <f aca="false">IF(COUNTA(A490:C490,E490:G490,J490)=0,"",IF(OR(A490="",AND(B490&lt;&gt;"Gasto",B490&lt;&gt;"Reserva",B490&lt;&gt;"Ahorro"),AND(NOT(ISNUMBER(C490)),NOT(AND(C490="",ISNUMBER(H490)))),AND(ISNUMBER(C490),C490&lt;0),AND(J490&lt;&gt;"",OR(NOT(ISNUMBER(J490)),J490&lt;0))),"REVISAR datos","Correcto"))</f>
        <v/>
      </c>
      <c r="E490" s="34"/>
      <c r="F490" s="34"/>
      <c r="G490" s="35"/>
      <c r="H490" s="23" t="str">
        <f aca="false">IF(AND(B490="Reserva",ISNUMBER(E490),E490&gt;=0,ISNUMBER(F490),F490&gt;=0,ISNUMBER(G490)),MAX(0,E490-F490)/MAX(1,(YEAR(G490)-YEAR(Resumen!$E$4))*12+MONTH(G490)-MONTH(Resumen!$E$4)),"n.a.")</f>
        <v>n.a.</v>
      </c>
      <c r="I490" s="23" t="n">
        <f aca="false">IF(D490="Correcto",IF(ISNUMBER(C490),C490,H490),0)</f>
        <v>0</v>
      </c>
      <c r="J490" s="34"/>
      <c r="K490" s="23" t="n">
        <f aca="false">IF(D490="Correcto",I490-N(J490),0)</f>
        <v>0</v>
      </c>
      <c r="L490" s="1" t="n">
        <f aca="false">IF(COUNTA(A490:C490,E490:G490,J490)&gt;0,ROW(),0)</f>
        <v>0</v>
      </c>
    </row>
    <row r="491" customFormat="false" ht="30" hidden="false" customHeight="true" outlineLevel="0" collapsed="false">
      <c r="A491" s="32"/>
      <c r="B491" s="32"/>
      <c r="C491" s="33"/>
      <c r="D491" s="10" t="str">
        <f aca="false">IF(COUNTA(A491:C491,E491:G491,J491)=0,"",IF(OR(A491="",AND(B491&lt;&gt;"Gasto",B491&lt;&gt;"Reserva",B491&lt;&gt;"Ahorro"),AND(NOT(ISNUMBER(C491)),NOT(AND(C491="",ISNUMBER(H491)))),AND(ISNUMBER(C491),C491&lt;0),AND(J491&lt;&gt;"",OR(NOT(ISNUMBER(J491)),J491&lt;0))),"REVISAR datos","Correcto"))</f>
        <v/>
      </c>
      <c r="E491" s="34"/>
      <c r="F491" s="34"/>
      <c r="G491" s="35"/>
      <c r="H491" s="23" t="str">
        <f aca="false">IF(AND(B491="Reserva",ISNUMBER(E491),E491&gt;=0,ISNUMBER(F491),F491&gt;=0,ISNUMBER(G491)),MAX(0,E491-F491)/MAX(1,(YEAR(G491)-YEAR(Resumen!$E$4))*12+MONTH(G491)-MONTH(Resumen!$E$4)),"n.a.")</f>
        <v>n.a.</v>
      </c>
      <c r="I491" s="23" t="n">
        <f aca="false">IF(D491="Correcto",IF(ISNUMBER(C491),C491,H491),0)</f>
        <v>0</v>
      </c>
      <c r="J491" s="34"/>
      <c r="K491" s="23" t="n">
        <f aca="false">IF(D491="Correcto",I491-N(J491),0)</f>
        <v>0</v>
      </c>
      <c r="L491" s="1" t="n">
        <f aca="false">IF(COUNTA(A491:C491,E491:G491,J491)&gt;0,ROW(),0)</f>
        <v>0</v>
      </c>
    </row>
    <row r="492" customFormat="false" ht="30" hidden="false" customHeight="true" outlineLevel="0" collapsed="false">
      <c r="A492" s="32"/>
      <c r="B492" s="32"/>
      <c r="C492" s="33"/>
      <c r="D492" s="10" t="str">
        <f aca="false">IF(COUNTA(A492:C492,E492:G492,J492)=0,"",IF(OR(A492="",AND(B492&lt;&gt;"Gasto",B492&lt;&gt;"Reserva",B492&lt;&gt;"Ahorro"),AND(NOT(ISNUMBER(C492)),NOT(AND(C492="",ISNUMBER(H492)))),AND(ISNUMBER(C492),C492&lt;0),AND(J492&lt;&gt;"",OR(NOT(ISNUMBER(J492)),J492&lt;0))),"REVISAR datos","Correcto"))</f>
        <v/>
      </c>
      <c r="E492" s="34"/>
      <c r="F492" s="34"/>
      <c r="G492" s="35"/>
      <c r="H492" s="23" t="str">
        <f aca="false">IF(AND(B492="Reserva",ISNUMBER(E492),E492&gt;=0,ISNUMBER(F492),F492&gt;=0,ISNUMBER(G492)),MAX(0,E492-F492)/MAX(1,(YEAR(G492)-YEAR(Resumen!$E$4))*12+MONTH(G492)-MONTH(Resumen!$E$4)),"n.a.")</f>
        <v>n.a.</v>
      </c>
      <c r="I492" s="23" t="n">
        <f aca="false">IF(D492="Correcto",IF(ISNUMBER(C492),C492,H492),0)</f>
        <v>0</v>
      </c>
      <c r="J492" s="34"/>
      <c r="K492" s="23" t="n">
        <f aca="false">IF(D492="Correcto",I492-N(J492),0)</f>
        <v>0</v>
      </c>
      <c r="L492" s="1" t="n">
        <f aca="false">IF(COUNTA(A492:C492,E492:G492,J492)&gt;0,ROW(),0)</f>
        <v>0</v>
      </c>
    </row>
    <row r="493" customFormat="false" ht="30" hidden="false" customHeight="true" outlineLevel="0" collapsed="false">
      <c r="A493" s="32"/>
      <c r="B493" s="32"/>
      <c r="C493" s="33"/>
      <c r="D493" s="10" t="str">
        <f aca="false">IF(COUNTA(A493:C493,E493:G493,J493)=0,"",IF(OR(A493="",AND(B493&lt;&gt;"Gasto",B493&lt;&gt;"Reserva",B493&lt;&gt;"Ahorro"),AND(NOT(ISNUMBER(C493)),NOT(AND(C493="",ISNUMBER(H493)))),AND(ISNUMBER(C493),C493&lt;0),AND(J493&lt;&gt;"",OR(NOT(ISNUMBER(J493)),J493&lt;0))),"REVISAR datos","Correcto"))</f>
        <v/>
      </c>
      <c r="E493" s="34"/>
      <c r="F493" s="34"/>
      <c r="G493" s="35"/>
      <c r="H493" s="23" t="str">
        <f aca="false">IF(AND(B493="Reserva",ISNUMBER(E493),E493&gt;=0,ISNUMBER(F493),F493&gt;=0,ISNUMBER(G493)),MAX(0,E493-F493)/MAX(1,(YEAR(G493)-YEAR(Resumen!$E$4))*12+MONTH(G493)-MONTH(Resumen!$E$4)),"n.a.")</f>
        <v>n.a.</v>
      </c>
      <c r="I493" s="23" t="n">
        <f aca="false">IF(D493="Correcto",IF(ISNUMBER(C493),C493,H493),0)</f>
        <v>0</v>
      </c>
      <c r="J493" s="34"/>
      <c r="K493" s="23" t="n">
        <f aca="false">IF(D493="Correcto",I493-N(J493),0)</f>
        <v>0</v>
      </c>
      <c r="L493" s="1" t="n">
        <f aca="false">IF(COUNTA(A493:C493,E493:G493,J493)&gt;0,ROW(),0)</f>
        <v>0</v>
      </c>
    </row>
    <row r="494" customFormat="false" ht="30" hidden="false" customHeight="true" outlineLevel="0" collapsed="false">
      <c r="A494" s="32"/>
      <c r="B494" s="32"/>
      <c r="C494" s="33"/>
      <c r="D494" s="10" t="str">
        <f aca="false">IF(COUNTA(A494:C494,E494:G494,J494)=0,"",IF(OR(A494="",AND(B494&lt;&gt;"Gasto",B494&lt;&gt;"Reserva",B494&lt;&gt;"Ahorro"),AND(NOT(ISNUMBER(C494)),NOT(AND(C494="",ISNUMBER(H494)))),AND(ISNUMBER(C494),C494&lt;0),AND(J494&lt;&gt;"",OR(NOT(ISNUMBER(J494)),J494&lt;0))),"REVISAR datos","Correcto"))</f>
        <v/>
      </c>
      <c r="E494" s="34"/>
      <c r="F494" s="34"/>
      <c r="G494" s="35"/>
      <c r="H494" s="23" t="str">
        <f aca="false">IF(AND(B494="Reserva",ISNUMBER(E494),E494&gt;=0,ISNUMBER(F494),F494&gt;=0,ISNUMBER(G494)),MAX(0,E494-F494)/MAX(1,(YEAR(G494)-YEAR(Resumen!$E$4))*12+MONTH(G494)-MONTH(Resumen!$E$4)),"n.a.")</f>
        <v>n.a.</v>
      </c>
      <c r="I494" s="23" t="n">
        <f aca="false">IF(D494="Correcto",IF(ISNUMBER(C494),C494,H494),0)</f>
        <v>0</v>
      </c>
      <c r="J494" s="34"/>
      <c r="K494" s="23" t="n">
        <f aca="false">IF(D494="Correcto",I494-N(J494),0)</f>
        <v>0</v>
      </c>
      <c r="L494" s="1" t="n">
        <f aca="false">IF(COUNTA(A494:C494,E494:G494,J494)&gt;0,ROW(),0)</f>
        <v>0</v>
      </c>
    </row>
    <row r="495" customFormat="false" ht="30" hidden="false" customHeight="true" outlineLevel="0" collapsed="false">
      <c r="A495" s="32"/>
      <c r="B495" s="32"/>
      <c r="C495" s="33"/>
      <c r="D495" s="10" t="str">
        <f aca="false">IF(COUNTA(A495:C495,E495:G495,J495)=0,"",IF(OR(A495="",AND(B495&lt;&gt;"Gasto",B495&lt;&gt;"Reserva",B495&lt;&gt;"Ahorro"),AND(NOT(ISNUMBER(C495)),NOT(AND(C495="",ISNUMBER(H495)))),AND(ISNUMBER(C495),C495&lt;0),AND(J495&lt;&gt;"",OR(NOT(ISNUMBER(J495)),J495&lt;0))),"REVISAR datos","Correcto"))</f>
        <v/>
      </c>
      <c r="E495" s="34"/>
      <c r="F495" s="34"/>
      <c r="G495" s="35"/>
      <c r="H495" s="23" t="str">
        <f aca="false">IF(AND(B495="Reserva",ISNUMBER(E495),E495&gt;=0,ISNUMBER(F495),F495&gt;=0,ISNUMBER(G495)),MAX(0,E495-F495)/MAX(1,(YEAR(G495)-YEAR(Resumen!$E$4))*12+MONTH(G495)-MONTH(Resumen!$E$4)),"n.a.")</f>
        <v>n.a.</v>
      </c>
      <c r="I495" s="23" t="n">
        <f aca="false">IF(D495="Correcto",IF(ISNUMBER(C495),C495,H495),0)</f>
        <v>0</v>
      </c>
      <c r="J495" s="34"/>
      <c r="K495" s="23" t="n">
        <f aca="false">IF(D495="Correcto",I495-N(J495),0)</f>
        <v>0</v>
      </c>
      <c r="L495" s="1" t="n">
        <f aca="false">IF(COUNTA(A495:C495,E495:G495,J495)&gt;0,ROW(),0)</f>
        <v>0</v>
      </c>
    </row>
    <row r="496" customFormat="false" ht="30" hidden="false" customHeight="true" outlineLevel="0" collapsed="false">
      <c r="A496" s="32"/>
      <c r="B496" s="32"/>
      <c r="C496" s="33"/>
      <c r="D496" s="10" t="str">
        <f aca="false">IF(COUNTA(A496:C496,E496:G496,J496)=0,"",IF(OR(A496="",AND(B496&lt;&gt;"Gasto",B496&lt;&gt;"Reserva",B496&lt;&gt;"Ahorro"),AND(NOT(ISNUMBER(C496)),NOT(AND(C496="",ISNUMBER(H496)))),AND(ISNUMBER(C496),C496&lt;0),AND(J496&lt;&gt;"",OR(NOT(ISNUMBER(J496)),J496&lt;0))),"REVISAR datos","Correcto"))</f>
        <v/>
      </c>
      <c r="E496" s="34"/>
      <c r="F496" s="34"/>
      <c r="G496" s="35"/>
      <c r="H496" s="23" t="str">
        <f aca="false">IF(AND(B496="Reserva",ISNUMBER(E496),E496&gt;=0,ISNUMBER(F496),F496&gt;=0,ISNUMBER(G496)),MAX(0,E496-F496)/MAX(1,(YEAR(G496)-YEAR(Resumen!$E$4))*12+MONTH(G496)-MONTH(Resumen!$E$4)),"n.a.")</f>
        <v>n.a.</v>
      </c>
      <c r="I496" s="23" t="n">
        <f aca="false">IF(D496="Correcto",IF(ISNUMBER(C496),C496,H496),0)</f>
        <v>0</v>
      </c>
      <c r="J496" s="34"/>
      <c r="K496" s="23" t="n">
        <f aca="false">IF(D496="Correcto",I496-N(J496),0)</f>
        <v>0</v>
      </c>
      <c r="L496" s="1" t="n">
        <f aca="false">IF(COUNTA(A496:C496,E496:G496,J496)&gt;0,ROW(),0)</f>
        <v>0</v>
      </c>
    </row>
    <row r="497" customFormat="false" ht="30" hidden="false" customHeight="true" outlineLevel="0" collapsed="false">
      <c r="A497" s="32"/>
      <c r="B497" s="32"/>
      <c r="C497" s="33"/>
      <c r="D497" s="10" t="str">
        <f aca="false">IF(COUNTA(A497:C497,E497:G497,J497)=0,"",IF(OR(A497="",AND(B497&lt;&gt;"Gasto",B497&lt;&gt;"Reserva",B497&lt;&gt;"Ahorro"),AND(NOT(ISNUMBER(C497)),NOT(AND(C497="",ISNUMBER(H497)))),AND(ISNUMBER(C497),C497&lt;0),AND(J497&lt;&gt;"",OR(NOT(ISNUMBER(J497)),J497&lt;0))),"REVISAR datos","Correcto"))</f>
        <v/>
      </c>
      <c r="E497" s="34"/>
      <c r="F497" s="34"/>
      <c r="G497" s="35"/>
      <c r="H497" s="23" t="str">
        <f aca="false">IF(AND(B497="Reserva",ISNUMBER(E497),E497&gt;=0,ISNUMBER(F497),F497&gt;=0,ISNUMBER(G497)),MAX(0,E497-F497)/MAX(1,(YEAR(G497)-YEAR(Resumen!$E$4))*12+MONTH(G497)-MONTH(Resumen!$E$4)),"n.a.")</f>
        <v>n.a.</v>
      </c>
      <c r="I497" s="23" t="n">
        <f aca="false">IF(D497="Correcto",IF(ISNUMBER(C497),C497,H497),0)</f>
        <v>0</v>
      </c>
      <c r="J497" s="34"/>
      <c r="K497" s="23" t="n">
        <f aca="false">IF(D497="Correcto",I497-N(J497),0)</f>
        <v>0</v>
      </c>
      <c r="L497" s="1" t="n">
        <f aca="false">IF(COUNTA(A497:C497,E497:G497,J497)&gt;0,ROW(),0)</f>
        <v>0</v>
      </c>
    </row>
    <row r="498" customFormat="false" ht="30" hidden="false" customHeight="true" outlineLevel="0" collapsed="false">
      <c r="A498" s="32"/>
      <c r="B498" s="32"/>
      <c r="C498" s="33"/>
      <c r="D498" s="10" t="str">
        <f aca="false">IF(COUNTA(A498:C498,E498:G498,J498)=0,"",IF(OR(A498="",AND(B498&lt;&gt;"Gasto",B498&lt;&gt;"Reserva",B498&lt;&gt;"Ahorro"),AND(NOT(ISNUMBER(C498)),NOT(AND(C498="",ISNUMBER(H498)))),AND(ISNUMBER(C498),C498&lt;0),AND(J498&lt;&gt;"",OR(NOT(ISNUMBER(J498)),J498&lt;0))),"REVISAR datos","Correcto"))</f>
        <v/>
      </c>
      <c r="E498" s="34"/>
      <c r="F498" s="34"/>
      <c r="G498" s="35"/>
      <c r="H498" s="23" t="str">
        <f aca="false">IF(AND(B498="Reserva",ISNUMBER(E498),E498&gt;=0,ISNUMBER(F498),F498&gt;=0,ISNUMBER(G498)),MAX(0,E498-F498)/MAX(1,(YEAR(G498)-YEAR(Resumen!$E$4))*12+MONTH(G498)-MONTH(Resumen!$E$4)),"n.a.")</f>
        <v>n.a.</v>
      </c>
      <c r="I498" s="23" t="n">
        <f aca="false">IF(D498="Correcto",IF(ISNUMBER(C498),C498,H498),0)</f>
        <v>0</v>
      </c>
      <c r="J498" s="34"/>
      <c r="K498" s="23" t="n">
        <f aca="false">IF(D498="Correcto",I498-N(J498),0)</f>
        <v>0</v>
      </c>
      <c r="L498" s="1" t="n">
        <f aca="false">IF(COUNTA(A498:C498,E498:G498,J498)&gt;0,ROW(),0)</f>
        <v>0</v>
      </c>
    </row>
    <row r="499" customFormat="false" ht="30" hidden="false" customHeight="true" outlineLevel="0" collapsed="false">
      <c r="A499" s="32"/>
      <c r="B499" s="32"/>
      <c r="C499" s="33"/>
      <c r="D499" s="10" t="str">
        <f aca="false">IF(COUNTA(A499:C499,E499:G499,J499)=0,"",IF(OR(A499="",AND(B499&lt;&gt;"Gasto",B499&lt;&gt;"Reserva",B499&lt;&gt;"Ahorro"),AND(NOT(ISNUMBER(C499)),NOT(AND(C499="",ISNUMBER(H499)))),AND(ISNUMBER(C499),C499&lt;0),AND(J499&lt;&gt;"",OR(NOT(ISNUMBER(J499)),J499&lt;0))),"REVISAR datos","Correcto"))</f>
        <v/>
      </c>
      <c r="E499" s="34"/>
      <c r="F499" s="34"/>
      <c r="G499" s="35"/>
      <c r="H499" s="23" t="str">
        <f aca="false">IF(AND(B499="Reserva",ISNUMBER(E499),E499&gt;=0,ISNUMBER(F499),F499&gt;=0,ISNUMBER(G499)),MAX(0,E499-F499)/MAX(1,(YEAR(G499)-YEAR(Resumen!$E$4))*12+MONTH(G499)-MONTH(Resumen!$E$4)),"n.a.")</f>
        <v>n.a.</v>
      </c>
      <c r="I499" s="23" t="n">
        <f aca="false">IF(D499="Correcto",IF(ISNUMBER(C499),C499,H499),0)</f>
        <v>0</v>
      </c>
      <c r="J499" s="34"/>
      <c r="K499" s="23" t="n">
        <f aca="false">IF(D499="Correcto",I499-N(J499),0)</f>
        <v>0</v>
      </c>
      <c r="L499" s="1" t="n">
        <f aca="false">IF(COUNTA(A499:C499,E499:G499,J499)&gt;0,ROW(),0)</f>
        <v>0</v>
      </c>
    </row>
    <row r="500" customFormat="false" ht="30" hidden="false" customHeight="true" outlineLevel="0" collapsed="false">
      <c r="A500" s="32"/>
      <c r="B500" s="32"/>
      <c r="C500" s="33"/>
      <c r="D500" s="10" t="str">
        <f aca="false">IF(COUNTA(A500:C500,E500:G500,J500)=0,"",IF(OR(A500="",AND(B500&lt;&gt;"Gasto",B500&lt;&gt;"Reserva",B500&lt;&gt;"Ahorro"),AND(NOT(ISNUMBER(C500)),NOT(AND(C500="",ISNUMBER(H500)))),AND(ISNUMBER(C500),C500&lt;0),AND(J500&lt;&gt;"",OR(NOT(ISNUMBER(J500)),J500&lt;0))),"REVISAR datos","Correcto"))</f>
        <v/>
      </c>
      <c r="E500" s="34"/>
      <c r="F500" s="34"/>
      <c r="G500" s="35"/>
      <c r="H500" s="23" t="str">
        <f aca="false">IF(AND(B500="Reserva",ISNUMBER(E500),E500&gt;=0,ISNUMBER(F500),F500&gt;=0,ISNUMBER(G500)),MAX(0,E500-F500)/MAX(1,(YEAR(G500)-YEAR(Resumen!$E$4))*12+MONTH(G500)-MONTH(Resumen!$E$4)),"n.a.")</f>
        <v>n.a.</v>
      </c>
      <c r="I500" s="23" t="n">
        <f aca="false">IF(D500="Correcto",IF(ISNUMBER(C500),C500,H500),0)</f>
        <v>0</v>
      </c>
      <c r="J500" s="34"/>
      <c r="K500" s="23" t="n">
        <f aca="false">IF(D500="Correcto",I500-N(J500),0)</f>
        <v>0</v>
      </c>
      <c r="L500" s="1" t="n">
        <f aca="false">IF(COUNTA(A500:C500,E500:G500,J500)&gt;0,ROW(),0)</f>
        <v>0</v>
      </c>
    </row>
    <row r="501" customFormat="false" ht="30" hidden="false" customHeight="true" outlineLevel="0" collapsed="false">
      <c r="A501" s="32"/>
      <c r="B501" s="32"/>
      <c r="C501" s="33"/>
      <c r="D501" s="10" t="str">
        <f aca="false">IF(COUNTA(A501:C501,E501:G501,J501)=0,"",IF(OR(A501="",AND(B501&lt;&gt;"Gasto",B501&lt;&gt;"Reserva",B501&lt;&gt;"Ahorro"),AND(NOT(ISNUMBER(C501)),NOT(AND(C501="",ISNUMBER(H501)))),AND(ISNUMBER(C501),C501&lt;0),AND(J501&lt;&gt;"",OR(NOT(ISNUMBER(J501)),J501&lt;0))),"REVISAR datos","Correcto"))</f>
        <v/>
      </c>
      <c r="E501" s="34"/>
      <c r="F501" s="34"/>
      <c r="G501" s="35"/>
      <c r="H501" s="23" t="str">
        <f aca="false">IF(AND(B501="Reserva",ISNUMBER(E501),E501&gt;=0,ISNUMBER(F501),F501&gt;=0,ISNUMBER(G501)),MAX(0,E501-F501)/MAX(1,(YEAR(G501)-YEAR(Resumen!$E$4))*12+MONTH(G501)-MONTH(Resumen!$E$4)),"n.a.")</f>
        <v>n.a.</v>
      </c>
      <c r="I501" s="23" t="n">
        <f aca="false">IF(D501="Correcto",IF(ISNUMBER(C501),C501,H501),0)</f>
        <v>0</v>
      </c>
      <c r="J501" s="34"/>
      <c r="K501" s="23" t="n">
        <f aca="false">IF(D501="Correcto",I501-N(J501),0)</f>
        <v>0</v>
      </c>
      <c r="L501" s="1" t="n">
        <f aca="false">IF(COUNTA(A501:C501,E501:G501,J501)&gt;0,ROW(),0)</f>
        <v>0</v>
      </c>
    </row>
    <row r="502" customFormat="false" ht="30" hidden="false" customHeight="true" outlineLevel="0" collapsed="false">
      <c r="A502" s="32"/>
      <c r="B502" s="32"/>
      <c r="C502" s="33"/>
      <c r="D502" s="10" t="str">
        <f aca="false">IF(COUNTA(A502:C502,E502:G502,J502)=0,"",IF(OR(A502="",AND(B502&lt;&gt;"Gasto",B502&lt;&gt;"Reserva",B502&lt;&gt;"Ahorro"),AND(NOT(ISNUMBER(C502)),NOT(AND(C502="",ISNUMBER(H502)))),AND(ISNUMBER(C502),C502&lt;0),AND(J502&lt;&gt;"",OR(NOT(ISNUMBER(J502)),J502&lt;0))),"REVISAR datos","Correcto"))</f>
        <v/>
      </c>
      <c r="E502" s="34"/>
      <c r="F502" s="34"/>
      <c r="G502" s="35"/>
      <c r="H502" s="23" t="str">
        <f aca="false">IF(AND(B502="Reserva",ISNUMBER(E502),E502&gt;=0,ISNUMBER(F502),F502&gt;=0,ISNUMBER(G502)),MAX(0,E502-F502)/MAX(1,(YEAR(G502)-YEAR(Resumen!$E$4))*12+MONTH(G502)-MONTH(Resumen!$E$4)),"n.a.")</f>
        <v>n.a.</v>
      </c>
      <c r="I502" s="23" t="n">
        <f aca="false">IF(D502="Correcto",IF(ISNUMBER(C502),C502,H502),0)</f>
        <v>0</v>
      </c>
      <c r="J502" s="34"/>
      <c r="K502" s="23" t="n">
        <f aca="false">IF(D502="Correcto",I502-N(J502),0)</f>
        <v>0</v>
      </c>
      <c r="L502" s="1" t="n">
        <f aca="false">IF(COUNTA(A502:C502,E502:G502,J502)&gt;0,ROW(),0)</f>
        <v>0</v>
      </c>
    </row>
    <row r="503" customFormat="false" ht="30" hidden="false" customHeight="true" outlineLevel="0" collapsed="false">
      <c r="A503" s="32"/>
      <c r="B503" s="32"/>
      <c r="C503" s="33"/>
      <c r="D503" s="10" t="str">
        <f aca="false">IF(COUNTA(A503:C503,E503:G503,J503)=0,"",IF(OR(A503="",AND(B503&lt;&gt;"Gasto",B503&lt;&gt;"Reserva",B503&lt;&gt;"Ahorro"),AND(NOT(ISNUMBER(C503)),NOT(AND(C503="",ISNUMBER(H503)))),AND(ISNUMBER(C503),C503&lt;0),AND(J503&lt;&gt;"",OR(NOT(ISNUMBER(J503)),J503&lt;0))),"REVISAR datos","Correcto"))</f>
        <v/>
      </c>
      <c r="E503" s="34"/>
      <c r="F503" s="34"/>
      <c r="G503" s="35"/>
      <c r="H503" s="23" t="str">
        <f aca="false">IF(AND(B503="Reserva",ISNUMBER(E503),E503&gt;=0,ISNUMBER(F503),F503&gt;=0,ISNUMBER(G503)),MAX(0,E503-F503)/MAX(1,(YEAR(G503)-YEAR(Resumen!$E$4))*12+MONTH(G503)-MONTH(Resumen!$E$4)),"n.a.")</f>
        <v>n.a.</v>
      </c>
      <c r="I503" s="23" t="n">
        <f aca="false">IF(D503="Correcto",IF(ISNUMBER(C503),C503,H503),0)</f>
        <v>0</v>
      </c>
      <c r="J503" s="34"/>
      <c r="K503" s="23" t="n">
        <f aca="false">IF(D503="Correcto",I503-N(J503),0)</f>
        <v>0</v>
      </c>
      <c r="L503" s="1" t="n">
        <f aca="false">IF(COUNTA(A503:C503,E503:G503,J503)&gt;0,ROW(),0)</f>
        <v>0</v>
      </c>
    </row>
    <row r="504" customFormat="false" ht="30" hidden="false" customHeight="true" outlineLevel="0" collapsed="false">
      <c r="A504" s="32"/>
      <c r="B504" s="32"/>
      <c r="C504" s="33"/>
      <c r="D504" s="10" t="str">
        <f aca="false">IF(COUNTA(A504:C504,E504:G504,J504)=0,"",IF(OR(A504="",AND(B504&lt;&gt;"Gasto",B504&lt;&gt;"Reserva",B504&lt;&gt;"Ahorro"),AND(NOT(ISNUMBER(C504)),NOT(AND(C504="",ISNUMBER(H504)))),AND(ISNUMBER(C504),C504&lt;0),AND(J504&lt;&gt;"",OR(NOT(ISNUMBER(J504)),J504&lt;0))),"REVISAR datos","Correcto"))</f>
        <v/>
      </c>
      <c r="E504" s="34"/>
      <c r="F504" s="34"/>
      <c r="G504" s="35"/>
      <c r="H504" s="23" t="str">
        <f aca="false">IF(AND(B504="Reserva",ISNUMBER(E504),E504&gt;=0,ISNUMBER(F504),F504&gt;=0,ISNUMBER(G504)),MAX(0,E504-F504)/MAX(1,(YEAR(G504)-YEAR(Resumen!$E$4))*12+MONTH(G504)-MONTH(Resumen!$E$4)),"n.a.")</f>
        <v>n.a.</v>
      </c>
      <c r="I504" s="23" t="n">
        <f aca="false">IF(D504="Correcto",IF(ISNUMBER(C504),C504,H504),0)</f>
        <v>0</v>
      </c>
      <c r="J504" s="34"/>
      <c r="K504" s="23" t="n">
        <f aca="false">IF(D504="Correcto",I504-N(J504),0)</f>
        <v>0</v>
      </c>
      <c r="L504" s="1" t="n">
        <f aca="false">IF(COUNTA(A504:C504,E504:G504,J504)&gt;0,ROW(),0)</f>
        <v>0</v>
      </c>
    </row>
    <row r="505" customFormat="false" ht="30" hidden="false" customHeight="true" outlineLevel="0" collapsed="false">
      <c r="A505" s="32"/>
      <c r="B505" s="32"/>
      <c r="C505" s="33"/>
      <c r="D505" s="10" t="str">
        <f aca="false">IF(COUNTA(A505:C505,E505:G505,J505)=0,"",IF(OR(A505="",AND(B505&lt;&gt;"Gasto",B505&lt;&gt;"Reserva",B505&lt;&gt;"Ahorro"),AND(NOT(ISNUMBER(C505)),NOT(AND(C505="",ISNUMBER(H505)))),AND(ISNUMBER(C505),C505&lt;0),AND(J505&lt;&gt;"",OR(NOT(ISNUMBER(J505)),J505&lt;0))),"REVISAR datos","Correcto"))</f>
        <v/>
      </c>
      <c r="E505" s="34"/>
      <c r="F505" s="34"/>
      <c r="G505" s="35"/>
      <c r="H505" s="23" t="str">
        <f aca="false">IF(AND(B505="Reserva",ISNUMBER(E505),E505&gt;=0,ISNUMBER(F505),F505&gt;=0,ISNUMBER(G505)),MAX(0,E505-F505)/MAX(1,(YEAR(G505)-YEAR(Resumen!$E$4))*12+MONTH(G505)-MONTH(Resumen!$E$4)),"n.a.")</f>
        <v>n.a.</v>
      </c>
      <c r="I505" s="23" t="n">
        <f aca="false">IF(D505="Correcto",IF(ISNUMBER(C505),C505,H505),0)</f>
        <v>0</v>
      </c>
      <c r="J505" s="34"/>
      <c r="K505" s="23" t="n">
        <f aca="false">IF(D505="Correcto",I505-N(J505),0)</f>
        <v>0</v>
      </c>
      <c r="L505" s="1" t="n">
        <f aca="false">IF(COUNTA(A505:C505,E505:G505,J505)&gt;0,ROW(),0)</f>
        <v>0</v>
      </c>
    </row>
    <row r="506" customFormat="false" ht="30" hidden="false" customHeight="true" outlineLevel="0" collapsed="false">
      <c r="A506" s="32"/>
      <c r="B506" s="32"/>
      <c r="C506" s="33"/>
      <c r="D506" s="10" t="str">
        <f aca="false">IF(COUNTA(A506:C506,E506:G506,J506)=0,"",IF(OR(A506="",AND(B506&lt;&gt;"Gasto",B506&lt;&gt;"Reserva",B506&lt;&gt;"Ahorro"),AND(NOT(ISNUMBER(C506)),NOT(AND(C506="",ISNUMBER(H506)))),AND(ISNUMBER(C506),C506&lt;0),AND(J506&lt;&gt;"",OR(NOT(ISNUMBER(J506)),J506&lt;0))),"REVISAR datos","Correcto"))</f>
        <v/>
      </c>
      <c r="E506" s="34"/>
      <c r="F506" s="34"/>
      <c r="G506" s="35"/>
      <c r="H506" s="23" t="str">
        <f aca="false">IF(AND(B506="Reserva",ISNUMBER(E506),E506&gt;=0,ISNUMBER(F506),F506&gt;=0,ISNUMBER(G506)),MAX(0,E506-F506)/MAX(1,(YEAR(G506)-YEAR(Resumen!$E$4))*12+MONTH(G506)-MONTH(Resumen!$E$4)),"n.a.")</f>
        <v>n.a.</v>
      </c>
      <c r="I506" s="23" t="n">
        <f aca="false">IF(D506="Correcto",IF(ISNUMBER(C506),C506,H506),0)</f>
        <v>0</v>
      </c>
      <c r="J506" s="34"/>
      <c r="K506" s="23" t="n">
        <f aca="false">IF(D506="Correcto",I506-N(J506),0)</f>
        <v>0</v>
      </c>
      <c r="L506" s="1" t="n">
        <f aca="false">IF(COUNTA(A506:C506,E506:G506,J506)&gt;0,ROW(),0)</f>
        <v>0</v>
      </c>
    </row>
    <row r="507" customFormat="false" ht="30" hidden="false" customHeight="true" outlineLevel="0" collapsed="false">
      <c r="A507" s="32"/>
      <c r="B507" s="32"/>
      <c r="C507" s="33"/>
      <c r="D507" s="10" t="str">
        <f aca="false">IF(COUNTA(A507:C507,E507:G507,J507)=0,"",IF(OR(A507="",AND(B507&lt;&gt;"Gasto",B507&lt;&gt;"Reserva",B507&lt;&gt;"Ahorro"),AND(NOT(ISNUMBER(C507)),NOT(AND(C507="",ISNUMBER(H507)))),AND(ISNUMBER(C507),C507&lt;0),AND(J507&lt;&gt;"",OR(NOT(ISNUMBER(J507)),J507&lt;0))),"REVISAR datos","Correcto"))</f>
        <v/>
      </c>
      <c r="E507" s="34"/>
      <c r="F507" s="34"/>
      <c r="G507" s="35"/>
      <c r="H507" s="23" t="str">
        <f aca="false">IF(AND(B507="Reserva",ISNUMBER(E507),E507&gt;=0,ISNUMBER(F507),F507&gt;=0,ISNUMBER(G507)),MAX(0,E507-F507)/MAX(1,(YEAR(G507)-YEAR(Resumen!$E$4))*12+MONTH(G507)-MONTH(Resumen!$E$4)),"n.a.")</f>
        <v>n.a.</v>
      </c>
      <c r="I507" s="23" t="n">
        <f aca="false">IF(D507="Correcto",IF(ISNUMBER(C507),C507,H507),0)</f>
        <v>0</v>
      </c>
      <c r="J507" s="34"/>
      <c r="K507" s="23" t="n">
        <f aca="false">IF(D507="Correcto",I507-N(J507),0)</f>
        <v>0</v>
      </c>
      <c r="L507" s="1" t="n">
        <f aca="false">IF(COUNTA(A507:C507,E507:G507,J507)&gt;0,ROW(),0)</f>
        <v>0</v>
      </c>
    </row>
  </sheetData>
  <sheetProtection sheet="1" objects="1" scenarios="1" autoFilter="0" selectLockedCells="0" selectUnlockedCells="0"/>
  <autoFilter ref="A7:K507"/>
  <conditionalFormatting sqref="D8:D507">
    <cfRule type="containsText" priority="2" operator="containsText" aboveAverage="0" equalAverage="0" bottom="0" percent="0" rank="0" text="REVISAR" dxfId="6">
      <formula>NOT(ISERROR(SEARCH("REVISAR",D8)))</formula>
    </cfRule>
  </conditionalFormatting>
  <dataValidations count="1">
    <dataValidation allowBlank="false" error="Elige un valor de la lista o configura primero su categoría." errorStyle="stop" errorTitle="Revisa la entrada" operator="between" showDropDown="false" showErrorMessage="1" showInputMessage="false" sqref="B8:B507" type="list">
      <formula1>"Gasto,Reserva,Ahorro"</formula1>
      <formula2>0</formula2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42</v>
      </c>
    </row>
    <row r="3" customFormat="false" ht="24" hidden="false" customHeight="true" outlineLevel="0" collapsed="false">
      <c r="A3" s="5"/>
      <c r="B3" s="5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/>
      <c r="B5" s="10" t="s">
        <v>43</v>
      </c>
    </row>
    <row r="6" customFormat="false" ht="42" hidden="false" customHeight="true" outlineLevel="0" collapsed="false">
      <c r="A6" s="2"/>
      <c r="B6" s="10" t="s">
        <v>44</v>
      </c>
    </row>
    <row r="7" customFormat="false" ht="42" hidden="false" customHeight="true" outlineLevel="0" collapsed="false">
      <c r="A7" s="2"/>
      <c r="B7" s="10" t="s">
        <v>45</v>
      </c>
    </row>
    <row r="8" customFormat="false" ht="42" hidden="false" customHeight="true" outlineLevel="0" collapsed="false">
      <c r="A8" s="2"/>
      <c r="B8" s="10" t="s">
        <v>46</v>
      </c>
    </row>
    <row r="9" customFormat="false" ht="42" hidden="false" customHeight="true" outlineLevel="0" collapsed="false">
      <c r="A9" s="2"/>
      <c r="B9" s="10" t="s">
        <v>47</v>
      </c>
    </row>
    <row r="10" customFormat="false" ht="42" hidden="false" customHeight="true" outlineLevel="0" collapsed="false">
      <c r="A10" s="2"/>
      <c r="B10" s="10" t="s">
        <v>48</v>
      </c>
    </row>
    <row r="11" customFormat="false" ht="42" hidden="false" customHeight="true" outlineLevel="0" collapsed="false">
      <c r="A11" s="2"/>
      <c r="B11" s="10" t="s">
        <v>49</v>
      </c>
    </row>
    <row r="12" customFormat="false" ht="42" hidden="false" customHeight="true" outlineLevel="0" collapsed="false">
      <c r="A12" s="2"/>
      <c r="B12" s="10" t="s">
        <v>50</v>
      </c>
    </row>
    <row r="13" customFormat="false" ht="42" hidden="false" customHeight="true" outlineLevel="0" collapsed="false">
      <c r="A13" s="2"/>
      <c r="B13" s="10" t="s">
        <v>51</v>
      </c>
    </row>
    <row r="14" customFormat="false" ht="42" hidden="false" customHeight="true" outlineLevel="0" collapsed="false">
      <c r="A14" s="2"/>
      <c r="B14" s="10" t="s">
        <v>52</v>
      </c>
    </row>
    <row r="15" customFormat="false" ht="20" hidden="false" customHeight="true" outlineLevel="0" collapsed="false">
      <c r="A15" s="24" t="s">
        <v>53</v>
      </c>
      <c r="B15" s="24"/>
    </row>
    <row r="16" customFormat="false" ht="20" hidden="false" customHeight="true" outlineLevel="0" collapsed="false">
      <c r="A16" s="25"/>
      <c r="B16" s="25"/>
    </row>
    <row r="17" customFormat="false" ht="20" hidden="false" customHeight="true" outlineLevel="0" collapsed="false">
      <c r="A17" s="25"/>
      <c r="B17" s="25"/>
    </row>
    <row r="18" customFormat="false" ht="20" hidden="false" customHeight="true" outlineLevel="0" collapsed="false">
      <c r="A18" s="25"/>
      <c r="B18" s="25"/>
    </row>
    <row r="19" customFormat="false" ht="20" hidden="false" customHeight="true" outlineLevel="0" collapsed="false">
      <c r="A19" s="25"/>
      <c r="B19" s="25"/>
    </row>
    <row r="20" customFormat="false" ht="20" hidden="false" customHeight="true" outlineLevel="0" collapsed="false">
      <c r="A20" s="25"/>
      <c r="B20" s="25"/>
    </row>
    <row r="21" customFormat="false" ht="20" hidden="false" customHeight="true" outlineLevel="0" collapsed="false">
      <c r="A21" s="25"/>
      <c r="B21" s="25"/>
    </row>
    <row r="22" customFormat="false" ht="20" hidden="false" customHeight="true" outlineLevel="0" collapsed="false">
      <c r="A22" s="25"/>
      <c r="B22" s="25"/>
    </row>
    <row r="23" customFormat="false" ht="20" hidden="false" customHeight="true" outlineLevel="0" collapsed="false">
      <c r="A23" s="25"/>
      <c r="B23" s="25"/>
    </row>
    <row r="24" customFormat="false" ht="20" hidden="false" customHeight="true" outlineLevel="0" collapsed="false">
      <c r="A24" s="25"/>
      <c r="B24" s="25"/>
    </row>
    <row r="25" customFormat="false" ht="20" hidden="false" customHeight="true" outlineLevel="0" collapsed="false">
      <c r="A25" s="25"/>
      <c r="B25" s="25"/>
    </row>
    <row r="26" customFormat="false" ht="20" hidden="false" customHeight="true" outlineLevel="0" collapsed="false">
      <c r="A26" s="25"/>
      <c r="B26" s="25"/>
    </row>
    <row r="27" customFormat="false" ht="20" hidden="false" customHeight="true" outlineLevel="0" collapsed="false">
      <c r="A27" s="25"/>
      <c r="B27" s="25"/>
    </row>
    <row r="28" customFormat="false" ht="20" hidden="false" customHeight="true" outlineLevel="0" collapsed="false">
      <c r="A28" s="25"/>
      <c r="B28" s="25"/>
    </row>
    <row r="29" customFormat="false" ht="20" hidden="false" customHeight="true" outlineLevel="0" collapsed="false">
      <c r="A29" s="25"/>
      <c r="B29" s="25"/>
    </row>
    <row r="30" customFormat="false" ht="20" hidden="false" customHeight="true" outlineLevel="0" collapsed="false">
      <c r="A30" s="25"/>
      <c r="B30" s="25"/>
    </row>
    <row r="31" customFormat="false" ht="20" hidden="false" customHeight="true" outlineLevel="0" collapsed="false">
      <c r="A31" s="25"/>
      <c r="B31" s="25"/>
    </row>
    <row r="32" customFormat="false" ht="20" hidden="false" customHeight="true" outlineLevel="0" collapsed="false">
      <c r="A32" s="25"/>
      <c r="B32" s="25"/>
    </row>
    <row r="33" customFormat="false" ht="20" hidden="false" customHeight="true" outlineLevel="0" collapsed="false">
      <c r="A33" s="25"/>
      <c r="B33" s="25"/>
    </row>
    <row r="34" customFormat="false" ht="20" hidden="false" customHeight="true" outlineLevel="0" collapsed="false">
      <c r="A34" s="25"/>
      <c r="B34" s="25"/>
    </row>
    <row r="35" customFormat="false" ht="20" hidden="false" customHeight="true" outlineLevel="0" collapsed="false">
      <c r="A35" s="25"/>
      <c r="B35" s="25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K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11" min="2" style="1" width="14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4" hidden="false" customHeight="true" outlineLevel="0" collapsed="false">
      <c r="A2" s="3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customFormat="false" ht="24" hidden="false" customHeight="true" outlineLevel="0" collapsed="false">
      <c r="A4" s="2" t="s">
        <v>55</v>
      </c>
      <c r="B4" s="29" t="n">
        <v>1</v>
      </c>
      <c r="C4" s="2"/>
      <c r="D4" s="2" t="s">
        <v>56</v>
      </c>
      <c r="E4" s="2" t="n">
        <f aca="false">MAX(1,ROUNDUP((MAX(14,MAX(Asignacion!$L$8:$L$507))-7)/20,0))</f>
        <v>1</v>
      </c>
      <c r="F4" s="2"/>
      <c r="G4" s="2"/>
      <c r="H4" s="2"/>
      <c r="I4" s="2"/>
      <c r="J4" s="2"/>
      <c r="K4" s="2"/>
    </row>
    <row r="5" customFormat="false" ht="24" hidden="false" customHeight="true" outlineLevel="0" collapsed="false">
      <c r="A5" s="8" t="s">
        <v>57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customFormat="false" ht="40" hidden="false" customHeight="true" outlineLevel="0" collapsed="false">
      <c r="A7" s="26" t="str">
        <f aca="false">Asignacion!A7</f>
        <v>Destino</v>
      </c>
      <c r="B7" s="26" t="str">
        <f aca="false">Asignacion!B7</f>
        <v>Tipo</v>
      </c>
      <c r="C7" s="26" t="str">
        <f aca="false">Asignacion!C7</f>
        <v>Asignado</v>
      </c>
      <c r="D7" s="26" t="str">
        <f aca="false">Asignacion!D7</f>
        <v>Control</v>
      </c>
      <c r="E7" s="26" t="str">
        <f aca="false">Asignacion!E7</f>
        <v>Objetivo reserva</v>
      </c>
      <c r="F7" s="26" t="str">
        <f aca="false">Asignacion!F7</f>
        <v>Ya guardado</v>
      </c>
      <c r="G7" s="26" t="str">
        <f aca="false">Asignacion!G7</f>
        <v>Vencimiento</v>
      </c>
      <c r="H7" s="26" t="str">
        <f aca="false">Asignacion!H7</f>
        <v>Reserva sugerida</v>
      </c>
      <c r="I7" s="26" t="str">
        <f aca="false">Asignacion!I7</f>
        <v>Asignación usada</v>
      </c>
      <c r="J7" s="26" t="str">
        <f aca="false">Asignacion!J7</f>
        <v>Ejecutado</v>
      </c>
      <c r="K7" s="26" t="str">
        <f aca="false">Asignacion!K7</f>
        <v>Por ejecutar</v>
      </c>
    </row>
    <row r="8" customFormat="false" ht="26" hidden="false" customHeight="true" outlineLevel="0" collapsed="false">
      <c r="A8" s="27" t="str">
        <f aca="false">IF(AND(ISNUMBER($B$4),$B$4&gt;=1,$B$4&lt;=25,MOD($B$4,1)=0),IF(INDEX(Asignacion!L8:L507,($B$4-1)*20+1)=0,"",IF(INDEX(Asignacion!A8:A507,($B$4-1)*20+1)="","",INDEX(Asignacion!A8:A507,($B$4-1)*20+1))),"Revisa página")</f>
        <v>Vivienda</v>
      </c>
      <c r="B8" s="27" t="str">
        <f aca="false">IF(AND(ISNUMBER($B$4),$B$4&gt;=1,$B$4&lt;=25,MOD($B$4,1)=0),IF(INDEX(Asignacion!L8:L507,($B$4-1)*20+1)=0,"",IF(INDEX(Asignacion!B8:B507,($B$4-1)*20+1)="","",INDEX(Asignacion!B8:B507,($B$4-1)*20+1))),"Revisa página")</f>
        <v>Gasto</v>
      </c>
      <c r="C8" s="27" t="n">
        <f aca="false">IF(AND(ISNUMBER($B$4),$B$4&gt;=1,$B$4&lt;=25,MOD($B$4,1)=0),IF(INDEX(Asignacion!L8:L507,($B$4-1)*20+1)=0,"",IF(INDEX(Asignacion!C8:C507,($B$4-1)*20+1)="","",INDEX(Asignacion!C8:C507,($B$4-1)*20+1))),"Revisa página")</f>
        <v>700</v>
      </c>
      <c r="D8" s="27" t="str">
        <f aca="false">IF(AND(ISNUMBER($B$4),$B$4&gt;=1,$B$4&lt;=25,MOD($B$4,1)=0),IF(INDEX(Asignacion!L8:L507,($B$4-1)*20+1)=0,"",IF(INDEX(Asignacion!D8:D507,($B$4-1)*20+1)="","",INDEX(Asignacion!D8:D507,($B$4-1)*20+1))),"Revisa página")</f>
        <v>Correcto</v>
      </c>
      <c r="E8" s="27" t="str">
        <f aca="false">IF(AND(ISNUMBER($B$4),$B$4&gt;=1,$B$4&lt;=25,MOD($B$4,1)=0),IF(INDEX(Asignacion!L8:L507,($B$4-1)*20+1)=0,"",IF(INDEX(Asignacion!E8:E507,($B$4-1)*20+1)="","",INDEX(Asignacion!E8:E507,($B$4-1)*20+1))),"Revisa página")</f>
        <v/>
      </c>
      <c r="F8" s="27" t="str">
        <f aca="false">IF(AND(ISNUMBER($B$4),$B$4&gt;=1,$B$4&lt;=25,MOD($B$4,1)=0),IF(INDEX(Asignacion!L8:L507,($B$4-1)*20+1)=0,"",IF(INDEX(Asignacion!F8:F507,($B$4-1)*20+1)="","",INDEX(Asignacion!F8:F507,($B$4-1)*20+1))),"Revisa página")</f>
        <v/>
      </c>
      <c r="G8" s="28" t="str">
        <f aca="false">IF(AND(ISNUMBER($B$4),$B$4&gt;=1,$B$4&lt;=25,MOD($B$4,1)=0),IF(INDEX(Asignacion!L8:L507,($B$4-1)*20+1)=0,"",IF(INDEX(Asignacion!G8:G507,($B$4-1)*20+1)="","",INDEX(Asignacion!G8:G507,($B$4-1)*20+1))),"Revisa página")</f>
        <v/>
      </c>
      <c r="H8" s="27" t="str">
        <f aca="false">IF(AND(ISNUMBER($B$4),$B$4&gt;=1,$B$4&lt;=25,MOD($B$4,1)=0),IF(INDEX(Asignacion!L8:L507,($B$4-1)*20+1)=0,"",IF(INDEX(Asignacion!H8:H507,($B$4-1)*20+1)="","",INDEX(Asignacion!H8:H507,($B$4-1)*20+1))),"Revisa página")</f>
        <v>n.a.</v>
      </c>
      <c r="I8" s="27" t="n">
        <f aca="false">IF(AND(ISNUMBER($B$4),$B$4&gt;=1,$B$4&lt;=25,MOD($B$4,1)=0),IF(INDEX(Asignacion!L8:L507,($B$4-1)*20+1)=0,"",IF(INDEX(Asignacion!I8:I507,($B$4-1)*20+1)="","",INDEX(Asignacion!I8:I507,($B$4-1)*20+1))),"Revisa página")</f>
        <v>700</v>
      </c>
      <c r="J8" s="27" t="str">
        <f aca="false">IF(AND(ISNUMBER($B$4),$B$4&gt;=1,$B$4&lt;=25,MOD($B$4,1)=0),IF(INDEX(Asignacion!L8:L507,($B$4-1)*20+1)=0,"",IF(INDEX(Asignacion!J8:J507,($B$4-1)*20+1)="","",INDEX(Asignacion!J8:J507,($B$4-1)*20+1))),"Revisa página")</f>
        <v/>
      </c>
      <c r="K8" s="27" t="n">
        <f aca="false">IF(AND(ISNUMBER($B$4),$B$4&gt;=1,$B$4&lt;=25,MOD($B$4,1)=0),IF(INDEX(Asignacion!L8:L507,($B$4-1)*20+1)=0,"",IF(INDEX(Asignacion!K8:K507,($B$4-1)*20+1)="","",INDEX(Asignacion!K8:K507,($B$4-1)*20+1))),"Revisa página")</f>
        <v>700</v>
      </c>
    </row>
    <row r="9" customFormat="false" ht="26" hidden="false" customHeight="true" outlineLevel="0" collapsed="false">
      <c r="A9" s="27" t="str">
        <f aca="false">IF(AND(ISNUMBER($B$4),$B$4&gt;=1,$B$4&lt;=25,MOD($B$4,1)=0),IF(INDEX(Asignacion!L8:L507,($B$4-1)*20+2)=0,"",IF(INDEX(Asignacion!A8:A507,($B$4-1)*20+2)="","",INDEX(Asignacion!A8:A507,($B$4-1)*20+2))),"Revisa página")</f>
        <v>Alimentación</v>
      </c>
      <c r="B9" s="27" t="str">
        <f aca="false">IF(AND(ISNUMBER($B$4),$B$4&gt;=1,$B$4&lt;=25,MOD($B$4,1)=0),IF(INDEX(Asignacion!L8:L507,($B$4-1)*20+2)=0,"",IF(INDEX(Asignacion!B8:B507,($B$4-1)*20+2)="","",INDEX(Asignacion!B8:B507,($B$4-1)*20+2))),"Revisa página")</f>
        <v>Gasto</v>
      </c>
      <c r="C9" s="27" t="n">
        <f aca="false">IF(AND(ISNUMBER($B$4),$B$4&gt;=1,$B$4&lt;=25,MOD($B$4,1)=0),IF(INDEX(Asignacion!L8:L507,($B$4-1)*20+2)=0,"",IF(INDEX(Asignacion!C8:C507,($B$4-1)*20+2)="","",INDEX(Asignacion!C8:C507,($B$4-1)*20+2))),"Revisa página")</f>
        <v>300</v>
      </c>
      <c r="D9" s="27" t="str">
        <f aca="false">IF(AND(ISNUMBER($B$4),$B$4&gt;=1,$B$4&lt;=25,MOD($B$4,1)=0),IF(INDEX(Asignacion!L8:L507,($B$4-1)*20+2)=0,"",IF(INDEX(Asignacion!D8:D507,($B$4-1)*20+2)="","",INDEX(Asignacion!D8:D507,($B$4-1)*20+2))),"Revisa página")</f>
        <v>Correcto</v>
      </c>
      <c r="E9" s="27" t="str">
        <f aca="false">IF(AND(ISNUMBER($B$4),$B$4&gt;=1,$B$4&lt;=25,MOD($B$4,1)=0),IF(INDEX(Asignacion!L8:L507,($B$4-1)*20+2)=0,"",IF(INDEX(Asignacion!E8:E507,($B$4-1)*20+2)="","",INDEX(Asignacion!E8:E507,($B$4-1)*20+2))),"Revisa página")</f>
        <v/>
      </c>
      <c r="F9" s="27" t="str">
        <f aca="false">IF(AND(ISNUMBER($B$4),$B$4&gt;=1,$B$4&lt;=25,MOD($B$4,1)=0),IF(INDEX(Asignacion!L8:L507,($B$4-1)*20+2)=0,"",IF(INDEX(Asignacion!F8:F507,($B$4-1)*20+2)="","",INDEX(Asignacion!F8:F507,($B$4-1)*20+2))),"Revisa página")</f>
        <v/>
      </c>
      <c r="G9" s="28" t="str">
        <f aca="false">IF(AND(ISNUMBER($B$4),$B$4&gt;=1,$B$4&lt;=25,MOD($B$4,1)=0),IF(INDEX(Asignacion!L8:L507,($B$4-1)*20+2)=0,"",IF(INDEX(Asignacion!G8:G507,($B$4-1)*20+2)="","",INDEX(Asignacion!G8:G507,($B$4-1)*20+2))),"Revisa página")</f>
        <v/>
      </c>
      <c r="H9" s="27" t="str">
        <f aca="false">IF(AND(ISNUMBER($B$4),$B$4&gt;=1,$B$4&lt;=25,MOD($B$4,1)=0),IF(INDEX(Asignacion!L8:L507,($B$4-1)*20+2)=0,"",IF(INDEX(Asignacion!H8:H507,($B$4-1)*20+2)="","",INDEX(Asignacion!H8:H507,($B$4-1)*20+2))),"Revisa página")</f>
        <v>n.a.</v>
      </c>
      <c r="I9" s="27" t="n">
        <f aca="false">IF(AND(ISNUMBER($B$4),$B$4&gt;=1,$B$4&lt;=25,MOD($B$4,1)=0),IF(INDEX(Asignacion!L8:L507,($B$4-1)*20+2)=0,"",IF(INDEX(Asignacion!I8:I507,($B$4-1)*20+2)="","",INDEX(Asignacion!I8:I507,($B$4-1)*20+2))),"Revisa página")</f>
        <v>300</v>
      </c>
      <c r="J9" s="27" t="str">
        <f aca="false">IF(AND(ISNUMBER($B$4),$B$4&gt;=1,$B$4&lt;=25,MOD($B$4,1)=0),IF(INDEX(Asignacion!L8:L507,($B$4-1)*20+2)=0,"",IF(INDEX(Asignacion!J8:J507,($B$4-1)*20+2)="","",INDEX(Asignacion!J8:J507,($B$4-1)*20+2))),"Revisa página")</f>
        <v/>
      </c>
      <c r="K9" s="27" t="n">
        <f aca="false">IF(AND(ISNUMBER($B$4),$B$4&gt;=1,$B$4&lt;=25,MOD($B$4,1)=0),IF(INDEX(Asignacion!L8:L507,($B$4-1)*20+2)=0,"",IF(INDEX(Asignacion!K8:K507,($B$4-1)*20+2)="","",INDEX(Asignacion!K8:K507,($B$4-1)*20+2))),"Revisa página")</f>
        <v>300</v>
      </c>
    </row>
    <row r="10" customFormat="false" ht="26" hidden="false" customHeight="true" outlineLevel="0" collapsed="false">
      <c r="A10" s="27" t="str">
        <f aca="false">IF(AND(ISNUMBER($B$4),$B$4&gt;=1,$B$4&lt;=25,MOD($B$4,1)=0),IF(INDEX(Asignacion!L8:L507,($B$4-1)*20+3)=0,"",IF(INDEX(Asignacion!A8:A507,($B$4-1)*20+3)="","",INDEX(Asignacion!A8:A507,($B$4-1)*20+3))),"Revisa página")</f>
        <v>Transporte</v>
      </c>
      <c r="B10" s="27" t="str">
        <f aca="false">IF(AND(ISNUMBER($B$4),$B$4&gt;=1,$B$4&lt;=25,MOD($B$4,1)=0),IF(INDEX(Asignacion!L8:L507,($B$4-1)*20+3)=0,"",IF(INDEX(Asignacion!B8:B507,($B$4-1)*20+3)="","",INDEX(Asignacion!B8:B507,($B$4-1)*20+3))),"Revisa página")</f>
        <v>Gasto</v>
      </c>
      <c r="C10" s="27" t="n">
        <f aca="false">IF(AND(ISNUMBER($B$4),$B$4&gt;=1,$B$4&lt;=25,MOD($B$4,1)=0),IF(INDEX(Asignacion!L8:L507,($B$4-1)*20+3)=0,"",IF(INDEX(Asignacion!C8:C507,($B$4-1)*20+3)="","",INDEX(Asignacion!C8:C507,($B$4-1)*20+3))),"Revisa página")</f>
        <v>100</v>
      </c>
      <c r="D10" s="27" t="str">
        <f aca="false">IF(AND(ISNUMBER($B$4),$B$4&gt;=1,$B$4&lt;=25,MOD($B$4,1)=0),IF(INDEX(Asignacion!L8:L507,($B$4-1)*20+3)=0,"",IF(INDEX(Asignacion!D8:D507,($B$4-1)*20+3)="","",INDEX(Asignacion!D8:D507,($B$4-1)*20+3))),"Revisa página")</f>
        <v>Correcto</v>
      </c>
      <c r="E10" s="27" t="str">
        <f aca="false">IF(AND(ISNUMBER($B$4),$B$4&gt;=1,$B$4&lt;=25,MOD($B$4,1)=0),IF(INDEX(Asignacion!L8:L507,($B$4-1)*20+3)=0,"",IF(INDEX(Asignacion!E8:E507,($B$4-1)*20+3)="","",INDEX(Asignacion!E8:E507,($B$4-1)*20+3))),"Revisa página")</f>
        <v/>
      </c>
      <c r="F10" s="27" t="str">
        <f aca="false">IF(AND(ISNUMBER($B$4),$B$4&gt;=1,$B$4&lt;=25,MOD($B$4,1)=0),IF(INDEX(Asignacion!L8:L507,($B$4-1)*20+3)=0,"",IF(INDEX(Asignacion!F8:F507,($B$4-1)*20+3)="","",INDEX(Asignacion!F8:F507,($B$4-1)*20+3))),"Revisa página")</f>
        <v/>
      </c>
      <c r="G10" s="28" t="str">
        <f aca="false">IF(AND(ISNUMBER($B$4),$B$4&gt;=1,$B$4&lt;=25,MOD($B$4,1)=0),IF(INDEX(Asignacion!L8:L507,($B$4-1)*20+3)=0,"",IF(INDEX(Asignacion!G8:G507,($B$4-1)*20+3)="","",INDEX(Asignacion!G8:G507,($B$4-1)*20+3))),"Revisa página")</f>
        <v/>
      </c>
      <c r="H10" s="27" t="str">
        <f aca="false">IF(AND(ISNUMBER($B$4),$B$4&gt;=1,$B$4&lt;=25,MOD($B$4,1)=0),IF(INDEX(Asignacion!L8:L507,($B$4-1)*20+3)=0,"",IF(INDEX(Asignacion!H8:H507,($B$4-1)*20+3)="","",INDEX(Asignacion!H8:H507,($B$4-1)*20+3))),"Revisa página")</f>
        <v>n.a.</v>
      </c>
      <c r="I10" s="27" t="n">
        <f aca="false">IF(AND(ISNUMBER($B$4),$B$4&gt;=1,$B$4&lt;=25,MOD($B$4,1)=0),IF(INDEX(Asignacion!L8:L507,($B$4-1)*20+3)=0,"",IF(INDEX(Asignacion!I8:I507,($B$4-1)*20+3)="","",INDEX(Asignacion!I8:I507,($B$4-1)*20+3))),"Revisa página")</f>
        <v>100</v>
      </c>
      <c r="J10" s="27" t="str">
        <f aca="false">IF(AND(ISNUMBER($B$4),$B$4&gt;=1,$B$4&lt;=25,MOD($B$4,1)=0),IF(INDEX(Asignacion!L8:L507,($B$4-1)*20+3)=0,"",IF(INDEX(Asignacion!J8:J507,($B$4-1)*20+3)="","",INDEX(Asignacion!J8:J507,($B$4-1)*20+3))),"Revisa página")</f>
        <v/>
      </c>
      <c r="K10" s="27" t="n">
        <f aca="false">IF(AND(ISNUMBER($B$4),$B$4&gt;=1,$B$4&lt;=25,MOD($B$4,1)=0),IF(INDEX(Asignacion!L8:L507,($B$4-1)*20+3)=0,"",IF(INDEX(Asignacion!K8:K507,($B$4-1)*20+3)="","",INDEX(Asignacion!K8:K507,($B$4-1)*20+3))),"Revisa página")</f>
        <v>100</v>
      </c>
    </row>
    <row r="11" customFormat="false" ht="26" hidden="false" customHeight="true" outlineLevel="0" collapsed="false">
      <c r="A11" s="27" t="str">
        <f aca="false">IF(AND(ISNUMBER($B$4),$B$4&gt;=1,$B$4&lt;=25,MOD($B$4,1)=0),IF(INDEX(Asignacion!L8:L507,($B$4-1)*20+4)=0,"",IF(INDEX(Asignacion!A8:A507,($B$4-1)*20+4)="","",INDEX(Asignacion!A8:A507,($B$4-1)*20+4))),"Revisa página")</f>
        <v>Suministros</v>
      </c>
      <c r="B11" s="27" t="str">
        <f aca="false">IF(AND(ISNUMBER($B$4),$B$4&gt;=1,$B$4&lt;=25,MOD($B$4,1)=0),IF(INDEX(Asignacion!L8:L507,($B$4-1)*20+4)=0,"",IF(INDEX(Asignacion!B8:B507,($B$4-1)*20+4)="","",INDEX(Asignacion!B8:B507,($B$4-1)*20+4))),"Revisa página")</f>
        <v>Gasto</v>
      </c>
      <c r="C11" s="27" t="n">
        <f aca="false">IF(AND(ISNUMBER($B$4),$B$4&gt;=1,$B$4&lt;=25,MOD($B$4,1)=0),IF(INDEX(Asignacion!L8:L507,($B$4-1)*20+4)=0,"",IF(INDEX(Asignacion!C8:C507,($B$4-1)*20+4)="","",INDEX(Asignacion!C8:C507,($B$4-1)*20+4))),"Revisa página")</f>
        <v>150</v>
      </c>
      <c r="D11" s="27" t="str">
        <f aca="false">IF(AND(ISNUMBER($B$4),$B$4&gt;=1,$B$4&lt;=25,MOD($B$4,1)=0),IF(INDEX(Asignacion!L8:L507,($B$4-1)*20+4)=0,"",IF(INDEX(Asignacion!D8:D507,($B$4-1)*20+4)="","",INDEX(Asignacion!D8:D507,($B$4-1)*20+4))),"Revisa página")</f>
        <v>Correcto</v>
      </c>
      <c r="E11" s="27" t="str">
        <f aca="false">IF(AND(ISNUMBER($B$4),$B$4&gt;=1,$B$4&lt;=25,MOD($B$4,1)=0),IF(INDEX(Asignacion!L8:L507,($B$4-1)*20+4)=0,"",IF(INDEX(Asignacion!E8:E507,($B$4-1)*20+4)="","",INDEX(Asignacion!E8:E507,($B$4-1)*20+4))),"Revisa página")</f>
        <v/>
      </c>
      <c r="F11" s="27" t="str">
        <f aca="false">IF(AND(ISNUMBER($B$4),$B$4&gt;=1,$B$4&lt;=25,MOD($B$4,1)=0),IF(INDEX(Asignacion!L8:L507,($B$4-1)*20+4)=0,"",IF(INDEX(Asignacion!F8:F507,($B$4-1)*20+4)="","",INDEX(Asignacion!F8:F507,($B$4-1)*20+4))),"Revisa página")</f>
        <v/>
      </c>
      <c r="G11" s="28" t="str">
        <f aca="false">IF(AND(ISNUMBER($B$4),$B$4&gt;=1,$B$4&lt;=25,MOD($B$4,1)=0),IF(INDEX(Asignacion!L8:L507,($B$4-1)*20+4)=0,"",IF(INDEX(Asignacion!G8:G507,($B$4-1)*20+4)="","",INDEX(Asignacion!G8:G507,($B$4-1)*20+4))),"Revisa página")</f>
        <v/>
      </c>
      <c r="H11" s="27" t="str">
        <f aca="false">IF(AND(ISNUMBER($B$4),$B$4&gt;=1,$B$4&lt;=25,MOD($B$4,1)=0),IF(INDEX(Asignacion!L8:L507,($B$4-1)*20+4)=0,"",IF(INDEX(Asignacion!H8:H507,($B$4-1)*20+4)="","",INDEX(Asignacion!H8:H507,($B$4-1)*20+4))),"Revisa página")</f>
        <v>n.a.</v>
      </c>
      <c r="I11" s="27" t="n">
        <f aca="false">IF(AND(ISNUMBER($B$4),$B$4&gt;=1,$B$4&lt;=25,MOD($B$4,1)=0),IF(INDEX(Asignacion!L8:L507,($B$4-1)*20+4)=0,"",IF(INDEX(Asignacion!I8:I507,($B$4-1)*20+4)="","",INDEX(Asignacion!I8:I507,($B$4-1)*20+4))),"Revisa página")</f>
        <v>150</v>
      </c>
      <c r="J11" s="27" t="str">
        <f aca="false">IF(AND(ISNUMBER($B$4),$B$4&gt;=1,$B$4&lt;=25,MOD($B$4,1)=0),IF(INDEX(Asignacion!L8:L507,($B$4-1)*20+4)=0,"",IF(INDEX(Asignacion!J8:J507,($B$4-1)*20+4)="","",INDEX(Asignacion!J8:J507,($B$4-1)*20+4))),"Revisa página")</f>
        <v/>
      </c>
      <c r="K11" s="27" t="n">
        <f aca="false">IF(AND(ISNUMBER($B$4),$B$4&gt;=1,$B$4&lt;=25,MOD($B$4,1)=0),IF(INDEX(Asignacion!L8:L507,($B$4-1)*20+4)=0,"",IF(INDEX(Asignacion!K8:K507,($B$4-1)*20+4)="","",INDEX(Asignacion!K8:K507,($B$4-1)*20+4))),"Revisa página")</f>
        <v>150</v>
      </c>
    </row>
    <row r="12" customFormat="false" ht="26" hidden="false" customHeight="true" outlineLevel="0" collapsed="false">
      <c r="A12" s="27" t="str">
        <f aca="false">IF(AND(ISNUMBER($B$4),$B$4&gt;=1,$B$4&lt;=25,MOD($B$4,1)=0),IF(INDEX(Asignacion!L8:L507,($B$4-1)*20+5)=0,"",IF(INDEX(Asignacion!A8:A507,($B$4-1)*20+5)="","",INDEX(Asignacion!A8:A507,($B$4-1)*20+5))),"Revisa página")</f>
        <v>Ocio</v>
      </c>
      <c r="B12" s="27" t="str">
        <f aca="false">IF(AND(ISNUMBER($B$4),$B$4&gt;=1,$B$4&lt;=25,MOD($B$4,1)=0),IF(INDEX(Asignacion!L8:L507,($B$4-1)*20+5)=0,"",IF(INDEX(Asignacion!B8:B507,($B$4-1)*20+5)="","",INDEX(Asignacion!B8:B507,($B$4-1)*20+5))),"Revisa página")</f>
        <v>Gasto</v>
      </c>
      <c r="C12" s="27" t="n">
        <f aca="false">IF(AND(ISNUMBER($B$4),$B$4&gt;=1,$B$4&lt;=25,MOD($B$4,1)=0),IF(INDEX(Asignacion!L8:L507,($B$4-1)*20+5)=0,"",IF(INDEX(Asignacion!C8:C507,($B$4-1)*20+5)="","",INDEX(Asignacion!C8:C507,($B$4-1)*20+5))),"Revisa página")</f>
        <v>100</v>
      </c>
      <c r="D12" s="27" t="str">
        <f aca="false">IF(AND(ISNUMBER($B$4),$B$4&gt;=1,$B$4&lt;=25,MOD($B$4,1)=0),IF(INDEX(Asignacion!L8:L507,($B$4-1)*20+5)=0,"",IF(INDEX(Asignacion!D8:D507,($B$4-1)*20+5)="","",INDEX(Asignacion!D8:D507,($B$4-1)*20+5))),"Revisa página")</f>
        <v>Correcto</v>
      </c>
      <c r="E12" s="27" t="str">
        <f aca="false">IF(AND(ISNUMBER($B$4),$B$4&gt;=1,$B$4&lt;=25,MOD($B$4,1)=0),IF(INDEX(Asignacion!L8:L507,($B$4-1)*20+5)=0,"",IF(INDEX(Asignacion!E8:E507,($B$4-1)*20+5)="","",INDEX(Asignacion!E8:E507,($B$4-1)*20+5))),"Revisa página")</f>
        <v/>
      </c>
      <c r="F12" s="27" t="str">
        <f aca="false">IF(AND(ISNUMBER($B$4),$B$4&gt;=1,$B$4&lt;=25,MOD($B$4,1)=0),IF(INDEX(Asignacion!L8:L507,($B$4-1)*20+5)=0,"",IF(INDEX(Asignacion!F8:F507,($B$4-1)*20+5)="","",INDEX(Asignacion!F8:F507,($B$4-1)*20+5))),"Revisa página")</f>
        <v/>
      </c>
      <c r="G12" s="28" t="str">
        <f aca="false">IF(AND(ISNUMBER($B$4),$B$4&gt;=1,$B$4&lt;=25,MOD($B$4,1)=0),IF(INDEX(Asignacion!L8:L507,($B$4-1)*20+5)=0,"",IF(INDEX(Asignacion!G8:G507,($B$4-1)*20+5)="","",INDEX(Asignacion!G8:G507,($B$4-1)*20+5))),"Revisa página")</f>
        <v/>
      </c>
      <c r="H12" s="27" t="str">
        <f aca="false">IF(AND(ISNUMBER($B$4),$B$4&gt;=1,$B$4&lt;=25,MOD($B$4,1)=0),IF(INDEX(Asignacion!L8:L507,($B$4-1)*20+5)=0,"",IF(INDEX(Asignacion!H8:H507,($B$4-1)*20+5)="","",INDEX(Asignacion!H8:H507,($B$4-1)*20+5))),"Revisa página")</f>
        <v>n.a.</v>
      </c>
      <c r="I12" s="27" t="n">
        <f aca="false">IF(AND(ISNUMBER($B$4),$B$4&gt;=1,$B$4&lt;=25,MOD($B$4,1)=0),IF(INDEX(Asignacion!L8:L507,($B$4-1)*20+5)=0,"",IF(INDEX(Asignacion!I8:I507,($B$4-1)*20+5)="","",INDEX(Asignacion!I8:I507,($B$4-1)*20+5))),"Revisa página")</f>
        <v>100</v>
      </c>
      <c r="J12" s="27" t="str">
        <f aca="false">IF(AND(ISNUMBER($B$4),$B$4&gt;=1,$B$4&lt;=25,MOD($B$4,1)=0),IF(INDEX(Asignacion!L8:L507,($B$4-1)*20+5)=0,"",IF(INDEX(Asignacion!J8:J507,($B$4-1)*20+5)="","",INDEX(Asignacion!J8:J507,($B$4-1)*20+5))),"Revisa página")</f>
        <v/>
      </c>
      <c r="K12" s="27" t="n">
        <f aca="false">IF(AND(ISNUMBER($B$4),$B$4&gt;=1,$B$4&lt;=25,MOD($B$4,1)=0),IF(INDEX(Asignacion!L8:L507,($B$4-1)*20+5)=0,"",IF(INDEX(Asignacion!K8:K507,($B$4-1)*20+5)="","",INDEX(Asignacion!K8:K507,($B$4-1)*20+5))),"Revisa página")</f>
        <v>100</v>
      </c>
    </row>
    <row r="13" customFormat="false" ht="26" hidden="false" customHeight="true" outlineLevel="0" collapsed="false">
      <c r="A13" s="27" t="str">
        <f aca="false">IF(AND(ISNUMBER($B$4),$B$4&gt;=1,$B$4&lt;=25,MOD($B$4,1)=0),IF(INDEX(Asignacion!L8:L507,($B$4-1)*20+6)=0,"",IF(INDEX(Asignacion!A8:A507,($B$4-1)*20+6)="","",INDEX(Asignacion!A8:A507,($B$4-1)*20+6))),"Revisa página")</f>
        <v>Seguro anual</v>
      </c>
      <c r="B13" s="27" t="str">
        <f aca="false">IF(AND(ISNUMBER($B$4),$B$4&gt;=1,$B$4&lt;=25,MOD($B$4,1)=0),IF(INDEX(Asignacion!L8:L507,($B$4-1)*20+6)=0,"",IF(INDEX(Asignacion!B8:B507,($B$4-1)*20+6)="","",INDEX(Asignacion!B8:B507,($B$4-1)*20+6))),"Revisa página")</f>
        <v>Reserva</v>
      </c>
      <c r="C13" s="27" t="n">
        <f aca="false">IF(AND(ISNUMBER($B$4),$B$4&gt;=1,$B$4&lt;=25,MOD($B$4,1)=0),IF(INDEX(Asignacion!L8:L507,($B$4-1)*20+6)=0,"",IF(INDEX(Asignacion!C8:C507,($B$4-1)*20+6)="","",INDEX(Asignacion!C8:C507,($B$4-1)*20+6))),"Revisa página")</f>
        <v>150</v>
      </c>
      <c r="D13" s="27" t="str">
        <f aca="false">IF(AND(ISNUMBER($B$4),$B$4&gt;=1,$B$4&lt;=25,MOD($B$4,1)=0),IF(INDEX(Asignacion!L8:L507,($B$4-1)*20+6)=0,"",IF(INDEX(Asignacion!D8:D507,($B$4-1)*20+6)="","",INDEX(Asignacion!D8:D507,($B$4-1)*20+6))),"Revisa página")</f>
        <v>Correcto</v>
      </c>
      <c r="E13" s="27" t="str">
        <f aca="false">IF(AND(ISNUMBER($B$4),$B$4&gt;=1,$B$4&lt;=25,MOD($B$4,1)=0),IF(INDEX(Asignacion!L8:L507,($B$4-1)*20+6)=0,"",IF(INDEX(Asignacion!E8:E507,($B$4-1)*20+6)="","",INDEX(Asignacion!E8:E507,($B$4-1)*20+6))),"Revisa página")</f>
        <v/>
      </c>
      <c r="F13" s="27" t="str">
        <f aca="false">IF(AND(ISNUMBER($B$4),$B$4&gt;=1,$B$4&lt;=25,MOD($B$4,1)=0),IF(INDEX(Asignacion!L8:L507,($B$4-1)*20+6)=0,"",IF(INDEX(Asignacion!F8:F507,($B$4-1)*20+6)="","",INDEX(Asignacion!F8:F507,($B$4-1)*20+6))),"Revisa página")</f>
        <v/>
      </c>
      <c r="G13" s="28" t="str">
        <f aca="false">IF(AND(ISNUMBER($B$4),$B$4&gt;=1,$B$4&lt;=25,MOD($B$4,1)=0),IF(INDEX(Asignacion!L8:L507,($B$4-1)*20+6)=0,"",IF(INDEX(Asignacion!G8:G507,($B$4-1)*20+6)="","",INDEX(Asignacion!G8:G507,($B$4-1)*20+6))),"Revisa página")</f>
        <v/>
      </c>
      <c r="H13" s="27" t="str">
        <f aca="false">IF(AND(ISNUMBER($B$4),$B$4&gt;=1,$B$4&lt;=25,MOD($B$4,1)=0),IF(INDEX(Asignacion!L8:L507,($B$4-1)*20+6)=0,"",IF(INDEX(Asignacion!H8:H507,($B$4-1)*20+6)="","",INDEX(Asignacion!H8:H507,($B$4-1)*20+6))),"Revisa página")</f>
        <v>n.a.</v>
      </c>
      <c r="I13" s="27" t="n">
        <f aca="false">IF(AND(ISNUMBER($B$4),$B$4&gt;=1,$B$4&lt;=25,MOD($B$4,1)=0),IF(INDEX(Asignacion!L8:L507,($B$4-1)*20+6)=0,"",IF(INDEX(Asignacion!I8:I507,($B$4-1)*20+6)="","",INDEX(Asignacion!I8:I507,($B$4-1)*20+6))),"Revisa página")</f>
        <v>150</v>
      </c>
      <c r="J13" s="27" t="str">
        <f aca="false">IF(AND(ISNUMBER($B$4),$B$4&gt;=1,$B$4&lt;=25,MOD($B$4,1)=0),IF(INDEX(Asignacion!L8:L507,($B$4-1)*20+6)=0,"",IF(INDEX(Asignacion!J8:J507,($B$4-1)*20+6)="","",INDEX(Asignacion!J8:J507,($B$4-1)*20+6))),"Revisa página")</f>
        <v/>
      </c>
      <c r="K13" s="27" t="n">
        <f aca="false">IF(AND(ISNUMBER($B$4),$B$4&gt;=1,$B$4&lt;=25,MOD($B$4,1)=0),IF(INDEX(Asignacion!L8:L507,($B$4-1)*20+6)=0,"",IF(INDEX(Asignacion!K8:K507,($B$4-1)*20+6)="","",INDEX(Asignacion!K8:K507,($B$4-1)*20+6))),"Revisa página")</f>
        <v>150</v>
      </c>
    </row>
    <row r="14" customFormat="false" ht="26" hidden="false" customHeight="true" outlineLevel="0" collapsed="false">
      <c r="A14" s="27" t="str">
        <f aca="false">IF(AND(ISNUMBER($B$4),$B$4&gt;=1,$B$4&lt;=25,MOD($B$4,1)=0),IF(INDEX(Asignacion!L8:L507,($B$4-1)*20+7)=0,"",IF(INDEX(Asignacion!A8:A507,($B$4-1)*20+7)="","",INDEX(Asignacion!A8:A507,($B$4-1)*20+7))),"Revisa página")</f>
        <v>Fondo de emergencia</v>
      </c>
      <c r="B14" s="27" t="str">
        <f aca="false">IF(AND(ISNUMBER($B$4),$B$4&gt;=1,$B$4&lt;=25,MOD($B$4,1)=0),IF(INDEX(Asignacion!L8:L507,($B$4-1)*20+7)=0,"",IF(INDEX(Asignacion!B8:B507,($B$4-1)*20+7)="","",INDEX(Asignacion!B8:B507,($B$4-1)*20+7))),"Revisa página")</f>
        <v>Ahorro</v>
      </c>
      <c r="C14" s="27" t="n">
        <f aca="false">IF(AND(ISNUMBER($B$4),$B$4&gt;=1,$B$4&lt;=25,MOD($B$4,1)=0),IF(INDEX(Asignacion!L8:L507,($B$4-1)*20+7)=0,"",IF(INDEX(Asignacion!C8:C507,($B$4-1)*20+7)="","",INDEX(Asignacion!C8:C507,($B$4-1)*20+7))),"Revisa página")</f>
        <v>300</v>
      </c>
      <c r="D14" s="27" t="str">
        <f aca="false">IF(AND(ISNUMBER($B$4),$B$4&gt;=1,$B$4&lt;=25,MOD($B$4,1)=0),IF(INDEX(Asignacion!L8:L507,($B$4-1)*20+7)=0,"",IF(INDEX(Asignacion!D8:D507,($B$4-1)*20+7)="","",INDEX(Asignacion!D8:D507,($B$4-1)*20+7))),"Revisa página")</f>
        <v>Correcto</v>
      </c>
      <c r="E14" s="27" t="str">
        <f aca="false">IF(AND(ISNUMBER($B$4),$B$4&gt;=1,$B$4&lt;=25,MOD($B$4,1)=0),IF(INDEX(Asignacion!L8:L507,($B$4-1)*20+7)=0,"",IF(INDEX(Asignacion!E8:E507,($B$4-1)*20+7)="","",INDEX(Asignacion!E8:E507,($B$4-1)*20+7))),"Revisa página")</f>
        <v/>
      </c>
      <c r="F14" s="27" t="str">
        <f aca="false">IF(AND(ISNUMBER($B$4),$B$4&gt;=1,$B$4&lt;=25,MOD($B$4,1)=0),IF(INDEX(Asignacion!L8:L507,($B$4-1)*20+7)=0,"",IF(INDEX(Asignacion!F8:F507,($B$4-1)*20+7)="","",INDEX(Asignacion!F8:F507,($B$4-1)*20+7))),"Revisa página")</f>
        <v/>
      </c>
      <c r="G14" s="28" t="str">
        <f aca="false">IF(AND(ISNUMBER($B$4),$B$4&gt;=1,$B$4&lt;=25,MOD($B$4,1)=0),IF(INDEX(Asignacion!L8:L507,($B$4-1)*20+7)=0,"",IF(INDEX(Asignacion!G8:G507,($B$4-1)*20+7)="","",INDEX(Asignacion!G8:G507,($B$4-1)*20+7))),"Revisa página")</f>
        <v/>
      </c>
      <c r="H14" s="27" t="str">
        <f aca="false">IF(AND(ISNUMBER($B$4),$B$4&gt;=1,$B$4&lt;=25,MOD($B$4,1)=0),IF(INDEX(Asignacion!L8:L507,($B$4-1)*20+7)=0,"",IF(INDEX(Asignacion!H8:H507,($B$4-1)*20+7)="","",INDEX(Asignacion!H8:H507,($B$4-1)*20+7))),"Revisa página")</f>
        <v>n.a.</v>
      </c>
      <c r="I14" s="27" t="n">
        <f aca="false">IF(AND(ISNUMBER($B$4),$B$4&gt;=1,$B$4&lt;=25,MOD($B$4,1)=0),IF(INDEX(Asignacion!L8:L507,($B$4-1)*20+7)=0,"",IF(INDEX(Asignacion!I8:I507,($B$4-1)*20+7)="","",INDEX(Asignacion!I8:I507,($B$4-1)*20+7))),"Revisa página")</f>
        <v>300</v>
      </c>
      <c r="J14" s="27" t="str">
        <f aca="false">IF(AND(ISNUMBER($B$4),$B$4&gt;=1,$B$4&lt;=25,MOD($B$4,1)=0),IF(INDEX(Asignacion!L8:L507,($B$4-1)*20+7)=0,"",IF(INDEX(Asignacion!J8:J507,($B$4-1)*20+7)="","",INDEX(Asignacion!J8:J507,($B$4-1)*20+7))),"Revisa página")</f>
        <v/>
      </c>
      <c r="K14" s="27" t="n">
        <f aca="false">IF(AND(ISNUMBER($B$4),$B$4&gt;=1,$B$4&lt;=25,MOD($B$4,1)=0),IF(INDEX(Asignacion!L8:L507,($B$4-1)*20+7)=0,"",IF(INDEX(Asignacion!K8:K507,($B$4-1)*20+7)="","",INDEX(Asignacion!K8:K507,($B$4-1)*20+7))),"Revisa página")</f>
        <v>300</v>
      </c>
    </row>
    <row r="15" customFormat="false" ht="26" hidden="false" customHeight="true" outlineLevel="0" collapsed="false">
      <c r="A15" s="27" t="str">
        <f aca="false">IF(AND(ISNUMBER($B$4),$B$4&gt;=1,$B$4&lt;=25,MOD($B$4,1)=0),IF(INDEX(Asignacion!L8:L507,($B$4-1)*20+8)=0,"",IF(INDEX(Asignacion!A8:A507,($B$4-1)*20+8)="","",INDEX(Asignacion!A8:A507,($B$4-1)*20+8))),"Revisa página")</f>
        <v/>
      </c>
      <c r="B15" s="27" t="str">
        <f aca="false">IF(AND(ISNUMBER($B$4),$B$4&gt;=1,$B$4&lt;=25,MOD($B$4,1)=0),IF(INDEX(Asignacion!L8:L507,($B$4-1)*20+8)=0,"",IF(INDEX(Asignacion!B8:B507,($B$4-1)*20+8)="","",INDEX(Asignacion!B8:B507,($B$4-1)*20+8))),"Revisa página")</f>
        <v/>
      </c>
      <c r="C15" s="27" t="str">
        <f aca="false">IF(AND(ISNUMBER($B$4),$B$4&gt;=1,$B$4&lt;=25,MOD($B$4,1)=0),IF(INDEX(Asignacion!L8:L507,($B$4-1)*20+8)=0,"",IF(INDEX(Asignacion!C8:C507,($B$4-1)*20+8)="","",INDEX(Asignacion!C8:C507,($B$4-1)*20+8))),"Revisa página")</f>
        <v/>
      </c>
      <c r="D15" s="27" t="str">
        <f aca="false">IF(AND(ISNUMBER($B$4),$B$4&gt;=1,$B$4&lt;=25,MOD($B$4,1)=0),IF(INDEX(Asignacion!L8:L507,($B$4-1)*20+8)=0,"",IF(INDEX(Asignacion!D8:D507,($B$4-1)*20+8)="","",INDEX(Asignacion!D8:D507,($B$4-1)*20+8))),"Revisa página")</f>
        <v/>
      </c>
      <c r="E15" s="27" t="str">
        <f aca="false">IF(AND(ISNUMBER($B$4),$B$4&gt;=1,$B$4&lt;=25,MOD($B$4,1)=0),IF(INDEX(Asignacion!L8:L507,($B$4-1)*20+8)=0,"",IF(INDEX(Asignacion!E8:E507,($B$4-1)*20+8)="","",INDEX(Asignacion!E8:E507,($B$4-1)*20+8))),"Revisa página")</f>
        <v/>
      </c>
      <c r="F15" s="27" t="str">
        <f aca="false">IF(AND(ISNUMBER($B$4),$B$4&gt;=1,$B$4&lt;=25,MOD($B$4,1)=0),IF(INDEX(Asignacion!L8:L507,($B$4-1)*20+8)=0,"",IF(INDEX(Asignacion!F8:F507,($B$4-1)*20+8)="","",INDEX(Asignacion!F8:F507,($B$4-1)*20+8))),"Revisa página")</f>
        <v/>
      </c>
      <c r="G15" s="28" t="str">
        <f aca="false">IF(AND(ISNUMBER($B$4),$B$4&gt;=1,$B$4&lt;=25,MOD($B$4,1)=0),IF(INDEX(Asignacion!L8:L507,($B$4-1)*20+8)=0,"",IF(INDEX(Asignacion!G8:G507,($B$4-1)*20+8)="","",INDEX(Asignacion!G8:G507,($B$4-1)*20+8))),"Revisa página")</f>
        <v/>
      </c>
      <c r="H15" s="27" t="str">
        <f aca="false">IF(AND(ISNUMBER($B$4),$B$4&gt;=1,$B$4&lt;=25,MOD($B$4,1)=0),IF(INDEX(Asignacion!L8:L507,($B$4-1)*20+8)=0,"",IF(INDEX(Asignacion!H8:H507,($B$4-1)*20+8)="","",INDEX(Asignacion!H8:H507,($B$4-1)*20+8))),"Revisa página")</f>
        <v/>
      </c>
      <c r="I15" s="27" t="str">
        <f aca="false">IF(AND(ISNUMBER($B$4),$B$4&gt;=1,$B$4&lt;=25,MOD($B$4,1)=0),IF(INDEX(Asignacion!L8:L507,($B$4-1)*20+8)=0,"",IF(INDEX(Asignacion!I8:I507,($B$4-1)*20+8)="","",INDEX(Asignacion!I8:I507,($B$4-1)*20+8))),"Revisa página")</f>
        <v/>
      </c>
      <c r="J15" s="27" t="str">
        <f aca="false">IF(AND(ISNUMBER($B$4),$B$4&gt;=1,$B$4&lt;=25,MOD($B$4,1)=0),IF(INDEX(Asignacion!L8:L507,($B$4-1)*20+8)=0,"",IF(INDEX(Asignacion!J8:J507,($B$4-1)*20+8)="","",INDEX(Asignacion!J8:J507,($B$4-1)*20+8))),"Revisa página")</f>
        <v/>
      </c>
      <c r="K15" s="27" t="str">
        <f aca="false">IF(AND(ISNUMBER($B$4),$B$4&gt;=1,$B$4&lt;=25,MOD($B$4,1)=0),IF(INDEX(Asignacion!L8:L507,($B$4-1)*20+8)=0,"",IF(INDEX(Asignacion!K8:K507,($B$4-1)*20+8)="","",INDEX(Asignacion!K8:K507,($B$4-1)*20+8))),"Revisa página")</f>
        <v/>
      </c>
    </row>
    <row r="16" customFormat="false" ht="26" hidden="false" customHeight="true" outlineLevel="0" collapsed="false">
      <c r="A16" s="27" t="str">
        <f aca="false">IF(AND(ISNUMBER($B$4),$B$4&gt;=1,$B$4&lt;=25,MOD($B$4,1)=0),IF(INDEX(Asignacion!L8:L507,($B$4-1)*20+9)=0,"",IF(INDEX(Asignacion!A8:A507,($B$4-1)*20+9)="","",INDEX(Asignacion!A8:A507,($B$4-1)*20+9))),"Revisa página")</f>
        <v/>
      </c>
      <c r="B16" s="27" t="str">
        <f aca="false">IF(AND(ISNUMBER($B$4),$B$4&gt;=1,$B$4&lt;=25,MOD($B$4,1)=0),IF(INDEX(Asignacion!L8:L507,($B$4-1)*20+9)=0,"",IF(INDEX(Asignacion!B8:B507,($B$4-1)*20+9)="","",INDEX(Asignacion!B8:B507,($B$4-1)*20+9))),"Revisa página")</f>
        <v/>
      </c>
      <c r="C16" s="27" t="str">
        <f aca="false">IF(AND(ISNUMBER($B$4),$B$4&gt;=1,$B$4&lt;=25,MOD($B$4,1)=0),IF(INDEX(Asignacion!L8:L507,($B$4-1)*20+9)=0,"",IF(INDEX(Asignacion!C8:C507,($B$4-1)*20+9)="","",INDEX(Asignacion!C8:C507,($B$4-1)*20+9))),"Revisa página")</f>
        <v/>
      </c>
      <c r="D16" s="27" t="str">
        <f aca="false">IF(AND(ISNUMBER($B$4),$B$4&gt;=1,$B$4&lt;=25,MOD($B$4,1)=0),IF(INDEX(Asignacion!L8:L507,($B$4-1)*20+9)=0,"",IF(INDEX(Asignacion!D8:D507,($B$4-1)*20+9)="","",INDEX(Asignacion!D8:D507,($B$4-1)*20+9))),"Revisa página")</f>
        <v/>
      </c>
      <c r="E16" s="27" t="str">
        <f aca="false">IF(AND(ISNUMBER($B$4),$B$4&gt;=1,$B$4&lt;=25,MOD($B$4,1)=0),IF(INDEX(Asignacion!L8:L507,($B$4-1)*20+9)=0,"",IF(INDEX(Asignacion!E8:E507,($B$4-1)*20+9)="","",INDEX(Asignacion!E8:E507,($B$4-1)*20+9))),"Revisa página")</f>
        <v/>
      </c>
      <c r="F16" s="27" t="str">
        <f aca="false">IF(AND(ISNUMBER($B$4),$B$4&gt;=1,$B$4&lt;=25,MOD($B$4,1)=0),IF(INDEX(Asignacion!L8:L507,($B$4-1)*20+9)=0,"",IF(INDEX(Asignacion!F8:F507,($B$4-1)*20+9)="","",INDEX(Asignacion!F8:F507,($B$4-1)*20+9))),"Revisa página")</f>
        <v/>
      </c>
      <c r="G16" s="28" t="str">
        <f aca="false">IF(AND(ISNUMBER($B$4),$B$4&gt;=1,$B$4&lt;=25,MOD($B$4,1)=0),IF(INDEX(Asignacion!L8:L507,($B$4-1)*20+9)=0,"",IF(INDEX(Asignacion!G8:G507,($B$4-1)*20+9)="","",INDEX(Asignacion!G8:G507,($B$4-1)*20+9))),"Revisa página")</f>
        <v/>
      </c>
      <c r="H16" s="27" t="str">
        <f aca="false">IF(AND(ISNUMBER($B$4),$B$4&gt;=1,$B$4&lt;=25,MOD($B$4,1)=0),IF(INDEX(Asignacion!L8:L507,($B$4-1)*20+9)=0,"",IF(INDEX(Asignacion!H8:H507,($B$4-1)*20+9)="","",INDEX(Asignacion!H8:H507,($B$4-1)*20+9))),"Revisa página")</f>
        <v/>
      </c>
      <c r="I16" s="27" t="str">
        <f aca="false">IF(AND(ISNUMBER($B$4),$B$4&gt;=1,$B$4&lt;=25,MOD($B$4,1)=0),IF(INDEX(Asignacion!L8:L507,($B$4-1)*20+9)=0,"",IF(INDEX(Asignacion!I8:I507,($B$4-1)*20+9)="","",INDEX(Asignacion!I8:I507,($B$4-1)*20+9))),"Revisa página")</f>
        <v/>
      </c>
      <c r="J16" s="27" t="str">
        <f aca="false">IF(AND(ISNUMBER($B$4),$B$4&gt;=1,$B$4&lt;=25,MOD($B$4,1)=0),IF(INDEX(Asignacion!L8:L507,($B$4-1)*20+9)=0,"",IF(INDEX(Asignacion!J8:J507,($B$4-1)*20+9)="","",INDEX(Asignacion!J8:J507,($B$4-1)*20+9))),"Revisa página")</f>
        <v/>
      </c>
      <c r="K16" s="27" t="str">
        <f aca="false">IF(AND(ISNUMBER($B$4),$B$4&gt;=1,$B$4&lt;=25,MOD($B$4,1)=0),IF(INDEX(Asignacion!L8:L507,($B$4-1)*20+9)=0,"",IF(INDEX(Asignacion!K8:K507,($B$4-1)*20+9)="","",INDEX(Asignacion!K8:K507,($B$4-1)*20+9))),"Revisa página")</f>
        <v/>
      </c>
    </row>
    <row r="17" customFormat="false" ht="26" hidden="false" customHeight="true" outlineLevel="0" collapsed="false">
      <c r="A17" s="27" t="str">
        <f aca="false">IF(AND(ISNUMBER($B$4),$B$4&gt;=1,$B$4&lt;=25,MOD($B$4,1)=0),IF(INDEX(Asignacion!L8:L507,($B$4-1)*20+10)=0,"",IF(INDEX(Asignacion!A8:A507,($B$4-1)*20+10)="","",INDEX(Asignacion!A8:A507,($B$4-1)*20+10))),"Revisa página")</f>
        <v/>
      </c>
      <c r="B17" s="27" t="str">
        <f aca="false">IF(AND(ISNUMBER($B$4),$B$4&gt;=1,$B$4&lt;=25,MOD($B$4,1)=0),IF(INDEX(Asignacion!L8:L507,($B$4-1)*20+10)=0,"",IF(INDEX(Asignacion!B8:B507,($B$4-1)*20+10)="","",INDEX(Asignacion!B8:B507,($B$4-1)*20+10))),"Revisa página")</f>
        <v/>
      </c>
      <c r="C17" s="27" t="str">
        <f aca="false">IF(AND(ISNUMBER($B$4),$B$4&gt;=1,$B$4&lt;=25,MOD($B$4,1)=0),IF(INDEX(Asignacion!L8:L507,($B$4-1)*20+10)=0,"",IF(INDEX(Asignacion!C8:C507,($B$4-1)*20+10)="","",INDEX(Asignacion!C8:C507,($B$4-1)*20+10))),"Revisa página")</f>
        <v/>
      </c>
      <c r="D17" s="27" t="str">
        <f aca="false">IF(AND(ISNUMBER($B$4),$B$4&gt;=1,$B$4&lt;=25,MOD($B$4,1)=0),IF(INDEX(Asignacion!L8:L507,($B$4-1)*20+10)=0,"",IF(INDEX(Asignacion!D8:D507,($B$4-1)*20+10)="","",INDEX(Asignacion!D8:D507,($B$4-1)*20+10))),"Revisa página")</f>
        <v/>
      </c>
      <c r="E17" s="27" t="str">
        <f aca="false">IF(AND(ISNUMBER($B$4),$B$4&gt;=1,$B$4&lt;=25,MOD($B$4,1)=0),IF(INDEX(Asignacion!L8:L507,($B$4-1)*20+10)=0,"",IF(INDEX(Asignacion!E8:E507,($B$4-1)*20+10)="","",INDEX(Asignacion!E8:E507,($B$4-1)*20+10))),"Revisa página")</f>
        <v/>
      </c>
      <c r="F17" s="27" t="str">
        <f aca="false">IF(AND(ISNUMBER($B$4),$B$4&gt;=1,$B$4&lt;=25,MOD($B$4,1)=0),IF(INDEX(Asignacion!L8:L507,($B$4-1)*20+10)=0,"",IF(INDEX(Asignacion!F8:F507,($B$4-1)*20+10)="","",INDEX(Asignacion!F8:F507,($B$4-1)*20+10))),"Revisa página")</f>
        <v/>
      </c>
      <c r="G17" s="28" t="str">
        <f aca="false">IF(AND(ISNUMBER($B$4),$B$4&gt;=1,$B$4&lt;=25,MOD($B$4,1)=0),IF(INDEX(Asignacion!L8:L507,($B$4-1)*20+10)=0,"",IF(INDEX(Asignacion!G8:G507,($B$4-1)*20+10)="","",INDEX(Asignacion!G8:G507,($B$4-1)*20+10))),"Revisa página")</f>
        <v/>
      </c>
      <c r="H17" s="27" t="str">
        <f aca="false">IF(AND(ISNUMBER($B$4),$B$4&gt;=1,$B$4&lt;=25,MOD($B$4,1)=0),IF(INDEX(Asignacion!L8:L507,($B$4-1)*20+10)=0,"",IF(INDEX(Asignacion!H8:H507,($B$4-1)*20+10)="","",INDEX(Asignacion!H8:H507,($B$4-1)*20+10))),"Revisa página")</f>
        <v/>
      </c>
      <c r="I17" s="27" t="str">
        <f aca="false">IF(AND(ISNUMBER($B$4),$B$4&gt;=1,$B$4&lt;=25,MOD($B$4,1)=0),IF(INDEX(Asignacion!L8:L507,($B$4-1)*20+10)=0,"",IF(INDEX(Asignacion!I8:I507,($B$4-1)*20+10)="","",INDEX(Asignacion!I8:I507,($B$4-1)*20+10))),"Revisa página")</f>
        <v/>
      </c>
      <c r="J17" s="27" t="str">
        <f aca="false">IF(AND(ISNUMBER($B$4),$B$4&gt;=1,$B$4&lt;=25,MOD($B$4,1)=0),IF(INDEX(Asignacion!L8:L507,($B$4-1)*20+10)=0,"",IF(INDEX(Asignacion!J8:J507,($B$4-1)*20+10)="","",INDEX(Asignacion!J8:J507,($B$4-1)*20+10))),"Revisa página")</f>
        <v/>
      </c>
      <c r="K17" s="27" t="str">
        <f aca="false">IF(AND(ISNUMBER($B$4),$B$4&gt;=1,$B$4&lt;=25,MOD($B$4,1)=0),IF(INDEX(Asignacion!L8:L507,($B$4-1)*20+10)=0,"",IF(INDEX(Asignacion!K8:K507,($B$4-1)*20+10)="","",INDEX(Asignacion!K8:K507,($B$4-1)*20+10))),"Revisa página")</f>
        <v/>
      </c>
    </row>
    <row r="18" customFormat="false" ht="26" hidden="false" customHeight="true" outlineLevel="0" collapsed="false">
      <c r="A18" s="27" t="str">
        <f aca="false">IF(AND(ISNUMBER($B$4),$B$4&gt;=1,$B$4&lt;=25,MOD($B$4,1)=0),IF(INDEX(Asignacion!L8:L507,($B$4-1)*20+11)=0,"",IF(INDEX(Asignacion!A8:A507,($B$4-1)*20+11)="","",INDEX(Asignacion!A8:A507,($B$4-1)*20+11))),"Revisa página")</f>
        <v/>
      </c>
      <c r="B18" s="27" t="str">
        <f aca="false">IF(AND(ISNUMBER($B$4),$B$4&gt;=1,$B$4&lt;=25,MOD($B$4,1)=0),IF(INDEX(Asignacion!L8:L507,($B$4-1)*20+11)=0,"",IF(INDEX(Asignacion!B8:B507,($B$4-1)*20+11)="","",INDEX(Asignacion!B8:B507,($B$4-1)*20+11))),"Revisa página")</f>
        <v/>
      </c>
      <c r="C18" s="27" t="str">
        <f aca="false">IF(AND(ISNUMBER($B$4),$B$4&gt;=1,$B$4&lt;=25,MOD($B$4,1)=0),IF(INDEX(Asignacion!L8:L507,($B$4-1)*20+11)=0,"",IF(INDEX(Asignacion!C8:C507,($B$4-1)*20+11)="","",INDEX(Asignacion!C8:C507,($B$4-1)*20+11))),"Revisa página")</f>
        <v/>
      </c>
      <c r="D18" s="27" t="str">
        <f aca="false">IF(AND(ISNUMBER($B$4),$B$4&gt;=1,$B$4&lt;=25,MOD($B$4,1)=0),IF(INDEX(Asignacion!L8:L507,($B$4-1)*20+11)=0,"",IF(INDEX(Asignacion!D8:D507,($B$4-1)*20+11)="","",INDEX(Asignacion!D8:D507,($B$4-1)*20+11))),"Revisa página")</f>
        <v/>
      </c>
      <c r="E18" s="27" t="str">
        <f aca="false">IF(AND(ISNUMBER($B$4),$B$4&gt;=1,$B$4&lt;=25,MOD($B$4,1)=0),IF(INDEX(Asignacion!L8:L507,($B$4-1)*20+11)=0,"",IF(INDEX(Asignacion!E8:E507,($B$4-1)*20+11)="","",INDEX(Asignacion!E8:E507,($B$4-1)*20+11))),"Revisa página")</f>
        <v/>
      </c>
      <c r="F18" s="27" t="str">
        <f aca="false">IF(AND(ISNUMBER($B$4),$B$4&gt;=1,$B$4&lt;=25,MOD($B$4,1)=0),IF(INDEX(Asignacion!L8:L507,($B$4-1)*20+11)=0,"",IF(INDEX(Asignacion!F8:F507,($B$4-1)*20+11)="","",INDEX(Asignacion!F8:F507,($B$4-1)*20+11))),"Revisa página")</f>
        <v/>
      </c>
      <c r="G18" s="28" t="str">
        <f aca="false">IF(AND(ISNUMBER($B$4),$B$4&gt;=1,$B$4&lt;=25,MOD($B$4,1)=0),IF(INDEX(Asignacion!L8:L507,($B$4-1)*20+11)=0,"",IF(INDEX(Asignacion!G8:G507,($B$4-1)*20+11)="","",INDEX(Asignacion!G8:G507,($B$4-1)*20+11))),"Revisa página")</f>
        <v/>
      </c>
      <c r="H18" s="27" t="str">
        <f aca="false">IF(AND(ISNUMBER($B$4),$B$4&gt;=1,$B$4&lt;=25,MOD($B$4,1)=0),IF(INDEX(Asignacion!L8:L507,($B$4-1)*20+11)=0,"",IF(INDEX(Asignacion!H8:H507,($B$4-1)*20+11)="","",INDEX(Asignacion!H8:H507,($B$4-1)*20+11))),"Revisa página")</f>
        <v/>
      </c>
      <c r="I18" s="27" t="str">
        <f aca="false">IF(AND(ISNUMBER($B$4),$B$4&gt;=1,$B$4&lt;=25,MOD($B$4,1)=0),IF(INDEX(Asignacion!L8:L507,($B$4-1)*20+11)=0,"",IF(INDEX(Asignacion!I8:I507,($B$4-1)*20+11)="","",INDEX(Asignacion!I8:I507,($B$4-1)*20+11))),"Revisa página")</f>
        <v/>
      </c>
      <c r="J18" s="27" t="str">
        <f aca="false">IF(AND(ISNUMBER($B$4),$B$4&gt;=1,$B$4&lt;=25,MOD($B$4,1)=0),IF(INDEX(Asignacion!L8:L507,($B$4-1)*20+11)=0,"",IF(INDEX(Asignacion!J8:J507,($B$4-1)*20+11)="","",INDEX(Asignacion!J8:J507,($B$4-1)*20+11))),"Revisa página")</f>
        <v/>
      </c>
      <c r="K18" s="27" t="str">
        <f aca="false">IF(AND(ISNUMBER($B$4),$B$4&gt;=1,$B$4&lt;=25,MOD($B$4,1)=0),IF(INDEX(Asignacion!L8:L507,($B$4-1)*20+11)=0,"",IF(INDEX(Asignacion!K8:K507,($B$4-1)*20+11)="","",INDEX(Asignacion!K8:K507,($B$4-1)*20+11))),"Revisa página")</f>
        <v/>
      </c>
    </row>
    <row r="19" customFormat="false" ht="26" hidden="false" customHeight="true" outlineLevel="0" collapsed="false">
      <c r="A19" s="27" t="str">
        <f aca="false">IF(AND(ISNUMBER($B$4),$B$4&gt;=1,$B$4&lt;=25,MOD($B$4,1)=0),IF(INDEX(Asignacion!L8:L507,($B$4-1)*20+12)=0,"",IF(INDEX(Asignacion!A8:A507,($B$4-1)*20+12)="","",INDEX(Asignacion!A8:A507,($B$4-1)*20+12))),"Revisa página")</f>
        <v/>
      </c>
      <c r="B19" s="27" t="str">
        <f aca="false">IF(AND(ISNUMBER($B$4),$B$4&gt;=1,$B$4&lt;=25,MOD($B$4,1)=0),IF(INDEX(Asignacion!L8:L507,($B$4-1)*20+12)=0,"",IF(INDEX(Asignacion!B8:B507,($B$4-1)*20+12)="","",INDEX(Asignacion!B8:B507,($B$4-1)*20+12))),"Revisa página")</f>
        <v/>
      </c>
      <c r="C19" s="27" t="str">
        <f aca="false">IF(AND(ISNUMBER($B$4),$B$4&gt;=1,$B$4&lt;=25,MOD($B$4,1)=0),IF(INDEX(Asignacion!L8:L507,($B$4-1)*20+12)=0,"",IF(INDEX(Asignacion!C8:C507,($B$4-1)*20+12)="","",INDEX(Asignacion!C8:C507,($B$4-1)*20+12))),"Revisa página")</f>
        <v/>
      </c>
      <c r="D19" s="27" t="str">
        <f aca="false">IF(AND(ISNUMBER($B$4),$B$4&gt;=1,$B$4&lt;=25,MOD($B$4,1)=0),IF(INDEX(Asignacion!L8:L507,($B$4-1)*20+12)=0,"",IF(INDEX(Asignacion!D8:D507,($B$4-1)*20+12)="","",INDEX(Asignacion!D8:D507,($B$4-1)*20+12))),"Revisa página")</f>
        <v/>
      </c>
      <c r="E19" s="27" t="str">
        <f aca="false">IF(AND(ISNUMBER($B$4),$B$4&gt;=1,$B$4&lt;=25,MOD($B$4,1)=0),IF(INDEX(Asignacion!L8:L507,($B$4-1)*20+12)=0,"",IF(INDEX(Asignacion!E8:E507,($B$4-1)*20+12)="","",INDEX(Asignacion!E8:E507,($B$4-1)*20+12))),"Revisa página")</f>
        <v/>
      </c>
      <c r="F19" s="27" t="str">
        <f aca="false">IF(AND(ISNUMBER($B$4),$B$4&gt;=1,$B$4&lt;=25,MOD($B$4,1)=0),IF(INDEX(Asignacion!L8:L507,($B$4-1)*20+12)=0,"",IF(INDEX(Asignacion!F8:F507,($B$4-1)*20+12)="","",INDEX(Asignacion!F8:F507,($B$4-1)*20+12))),"Revisa página")</f>
        <v/>
      </c>
      <c r="G19" s="28" t="str">
        <f aca="false">IF(AND(ISNUMBER($B$4),$B$4&gt;=1,$B$4&lt;=25,MOD($B$4,1)=0),IF(INDEX(Asignacion!L8:L507,($B$4-1)*20+12)=0,"",IF(INDEX(Asignacion!G8:G507,($B$4-1)*20+12)="","",INDEX(Asignacion!G8:G507,($B$4-1)*20+12))),"Revisa página")</f>
        <v/>
      </c>
      <c r="H19" s="27" t="str">
        <f aca="false">IF(AND(ISNUMBER($B$4),$B$4&gt;=1,$B$4&lt;=25,MOD($B$4,1)=0),IF(INDEX(Asignacion!L8:L507,($B$4-1)*20+12)=0,"",IF(INDEX(Asignacion!H8:H507,($B$4-1)*20+12)="","",INDEX(Asignacion!H8:H507,($B$4-1)*20+12))),"Revisa página")</f>
        <v/>
      </c>
      <c r="I19" s="27" t="str">
        <f aca="false">IF(AND(ISNUMBER($B$4),$B$4&gt;=1,$B$4&lt;=25,MOD($B$4,1)=0),IF(INDEX(Asignacion!L8:L507,($B$4-1)*20+12)=0,"",IF(INDEX(Asignacion!I8:I507,($B$4-1)*20+12)="","",INDEX(Asignacion!I8:I507,($B$4-1)*20+12))),"Revisa página")</f>
        <v/>
      </c>
      <c r="J19" s="27" t="str">
        <f aca="false">IF(AND(ISNUMBER($B$4),$B$4&gt;=1,$B$4&lt;=25,MOD($B$4,1)=0),IF(INDEX(Asignacion!L8:L507,($B$4-1)*20+12)=0,"",IF(INDEX(Asignacion!J8:J507,($B$4-1)*20+12)="","",INDEX(Asignacion!J8:J507,($B$4-1)*20+12))),"Revisa página")</f>
        <v/>
      </c>
      <c r="K19" s="27" t="str">
        <f aca="false">IF(AND(ISNUMBER($B$4),$B$4&gt;=1,$B$4&lt;=25,MOD($B$4,1)=0),IF(INDEX(Asignacion!L8:L507,($B$4-1)*20+12)=0,"",IF(INDEX(Asignacion!K8:K507,($B$4-1)*20+12)="","",INDEX(Asignacion!K8:K507,($B$4-1)*20+12))),"Revisa página")</f>
        <v/>
      </c>
    </row>
    <row r="20" customFormat="false" ht="26" hidden="false" customHeight="true" outlineLevel="0" collapsed="false">
      <c r="A20" s="27" t="str">
        <f aca="false">IF(AND(ISNUMBER($B$4),$B$4&gt;=1,$B$4&lt;=25,MOD($B$4,1)=0),IF(INDEX(Asignacion!L8:L507,($B$4-1)*20+13)=0,"",IF(INDEX(Asignacion!A8:A507,($B$4-1)*20+13)="","",INDEX(Asignacion!A8:A507,($B$4-1)*20+13))),"Revisa página")</f>
        <v/>
      </c>
      <c r="B20" s="27" t="str">
        <f aca="false">IF(AND(ISNUMBER($B$4),$B$4&gt;=1,$B$4&lt;=25,MOD($B$4,1)=0),IF(INDEX(Asignacion!L8:L507,($B$4-1)*20+13)=0,"",IF(INDEX(Asignacion!B8:B507,($B$4-1)*20+13)="","",INDEX(Asignacion!B8:B507,($B$4-1)*20+13))),"Revisa página")</f>
        <v/>
      </c>
      <c r="C20" s="27" t="str">
        <f aca="false">IF(AND(ISNUMBER($B$4),$B$4&gt;=1,$B$4&lt;=25,MOD($B$4,1)=0),IF(INDEX(Asignacion!L8:L507,($B$4-1)*20+13)=0,"",IF(INDEX(Asignacion!C8:C507,($B$4-1)*20+13)="","",INDEX(Asignacion!C8:C507,($B$4-1)*20+13))),"Revisa página")</f>
        <v/>
      </c>
      <c r="D20" s="27" t="str">
        <f aca="false">IF(AND(ISNUMBER($B$4),$B$4&gt;=1,$B$4&lt;=25,MOD($B$4,1)=0),IF(INDEX(Asignacion!L8:L507,($B$4-1)*20+13)=0,"",IF(INDEX(Asignacion!D8:D507,($B$4-1)*20+13)="","",INDEX(Asignacion!D8:D507,($B$4-1)*20+13))),"Revisa página")</f>
        <v/>
      </c>
      <c r="E20" s="27" t="str">
        <f aca="false">IF(AND(ISNUMBER($B$4),$B$4&gt;=1,$B$4&lt;=25,MOD($B$4,1)=0),IF(INDEX(Asignacion!L8:L507,($B$4-1)*20+13)=0,"",IF(INDEX(Asignacion!E8:E507,($B$4-1)*20+13)="","",INDEX(Asignacion!E8:E507,($B$4-1)*20+13))),"Revisa página")</f>
        <v/>
      </c>
      <c r="F20" s="27" t="str">
        <f aca="false">IF(AND(ISNUMBER($B$4),$B$4&gt;=1,$B$4&lt;=25,MOD($B$4,1)=0),IF(INDEX(Asignacion!L8:L507,($B$4-1)*20+13)=0,"",IF(INDEX(Asignacion!F8:F507,($B$4-1)*20+13)="","",INDEX(Asignacion!F8:F507,($B$4-1)*20+13))),"Revisa página")</f>
        <v/>
      </c>
      <c r="G20" s="28" t="str">
        <f aca="false">IF(AND(ISNUMBER($B$4),$B$4&gt;=1,$B$4&lt;=25,MOD($B$4,1)=0),IF(INDEX(Asignacion!L8:L507,($B$4-1)*20+13)=0,"",IF(INDEX(Asignacion!G8:G507,($B$4-1)*20+13)="","",INDEX(Asignacion!G8:G507,($B$4-1)*20+13))),"Revisa página")</f>
        <v/>
      </c>
      <c r="H20" s="27" t="str">
        <f aca="false">IF(AND(ISNUMBER($B$4),$B$4&gt;=1,$B$4&lt;=25,MOD($B$4,1)=0),IF(INDEX(Asignacion!L8:L507,($B$4-1)*20+13)=0,"",IF(INDEX(Asignacion!H8:H507,($B$4-1)*20+13)="","",INDEX(Asignacion!H8:H507,($B$4-1)*20+13))),"Revisa página")</f>
        <v/>
      </c>
      <c r="I20" s="27" t="str">
        <f aca="false">IF(AND(ISNUMBER($B$4),$B$4&gt;=1,$B$4&lt;=25,MOD($B$4,1)=0),IF(INDEX(Asignacion!L8:L507,($B$4-1)*20+13)=0,"",IF(INDEX(Asignacion!I8:I507,($B$4-1)*20+13)="","",INDEX(Asignacion!I8:I507,($B$4-1)*20+13))),"Revisa página")</f>
        <v/>
      </c>
      <c r="J20" s="27" t="str">
        <f aca="false">IF(AND(ISNUMBER($B$4),$B$4&gt;=1,$B$4&lt;=25,MOD($B$4,1)=0),IF(INDEX(Asignacion!L8:L507,($B$4-1)*20+13)=0,"",IF(INDEX(Asignacion!J8:J507,($B$4-1)*20+13)="","",INDEX(Asignacion!J8:J507,($B$4-1)*20+13))),"Revisa página")</f>
        <v/>
      </c>
      <c r="K20" s="27" t="str">
        <f aca="false">IF(AND(ISNUMBER($B$4),$B$4&gt;=1,$B$4&lt;=25,MOD($B$4,1)=0),IF(INDEX(Asignacion!L8:L507,($B$4-1)*20+13)=0,"",IF(INDEX(Asignacion!K8:K507,($B$4-1)*20+13)="","",INDEX(Asignacion!K8:K507,($B$4-1)*20+13))),"Revisa página")</f>
        <v/>
      </c>
    </row>
    <row r="21" customFormat="false" ht="26" hidden="false" customHeight="true" outlineLevel="0" collapsed="false">
      <c r="A21" s="27" t="str">
        <f aca="false">IF(AND(ISNUMBER($B$4),$B$4&gt;=1,$B$4&lt;=25,MOD($B$4,1)=0),IF(INDEX(Asignacion!L8:L507,($B$4-1)*20+14)=0,"",IF(INDEX(Asignacion!A8:A507,($B$4-1)*20+14)="","",INDEX(Asignacion!A8:A507,($B$4-1)*20+14))),"Revisa página")</f>
        <v/>
      </c>
      <c r="B21" s="27" t="str">
        <f aca="false">IF(AND(ISNUMBER($B$4),$B$4&gt;=1,$B$4&lt;=25,MOD($B$4,1)=0),IF(INDEX(Asignacion!L8:L507,($B$4-1)*20+14)=0,"",IF(INDEX(Asignacion!B8:B507,($B$4-1)*20+14)="","",INDEX(Asignacion!B8:B507,($B$4-1)*20+14))),"Revisa página")</f>
        <v/>
      </c>
      <c r="C21" s="27" t="str">
        <f aca="false">IF(AND(ISNUMBER($B$4),$B$4&gt;=1,$B$4&lt;=25,MOD($B$4,1)=0),IF(INDEX(Asignacion!L8:L507,($B$4-1)*20+14)=0,"",IF(INDEX(Asignacion!C8:C507,($B$4-1)*20+14)="","",INDEX(Asignacion!C8:C507,($B$4-1)*20+14))),"Revisa página")</f>
        <v/>
      </c>
      <c r="D21" s="27" t="str">
        <f aca="false">IF(AND(ISNUMBER($B$4),$B$4&gt;=1,$B$4&lt;=25,MOD($B$4,1)=0),IF(INDEX(Asignacion!L8:L507,($B$4-1)*20+14)=0,"",IF(INDEX(Asignacion!D8:D507,($B$4-1)*20+14)="","",INDEX(Asignacion!D8:D507,($B$4-1)*20+14))),"Revisa página")</f>
        <v/>
      </c>
      <c r="E21" s="27" t="str">
        <f aca="false">IF(AND(ISNUMBER($B$4),$B$4&gt;=1,$B$4&lt;=25,MOD($B$4,1)=0),IF(INDEX(Asignacion!L8:L507,($B$4-1)*20+14)=0,"",IF(INDEX(Asignacion!E8:E507,($B$4-1)*20+14)="","",INDEX(Asignacion!E8:E507,($B$4-1)*20+14))),"Revisa página")</f>
        <v/>
      </c>
      <c r="F21" s="27" t="str">
        <f aca="false">IF(AND(ISNUMBER($B$4),$B$4&gt;=1,$B$4&lt;=25,MOD($B$4,1)=0),IF(INDEX(Asignacion!L8:L507,($B$4-1)*20+14)=0,"",IF(INDEX(Asignacion!F8:F507,($B$4-1)*20+14)="","",INDEX(Asignacion!F8:F507,($B$4-1)*20+14))),"Revisa página")</f>
        <v/>
      </c>
      <c r="G21" s="28" t="str">
        <f aca="false">IF(AND(ISNUMBER($B$4),$B$4&gt;=1,$B$4&lt;=25,MOD($B$4,1)=0),IF(INDEX(Asignacion!L8:L507,($B$4-1)*20+14)=0,"",IF(INDEX(Asignacion!G8:G507,($B$4-1)*20+14)="","",INDEX(Asignacion!G8:G507,($B$4-1)*20+14))),"Revisa página")</f>
        <v/>
      </c>
      <c r="H21" s="27" t="str">
        <f aca="false">IF(AND(ISNUMBER($B$4),$B$4&gt;=1,$B$4&lt;=25,MOD($B$4,1)=0),IF(INDEX(Asignacion!L8:L507,($B$4-1)*20+14)=0,"",IF(INDEX(Asignacion!H8:H507,($B$4-1)*20+14)="","",INDEX(Asignacion!H8:H507,($B$4-1)*20+14))),"Revisa página")</f>
        <v/>
      </c>
      <c r="I21" s="27" t="str">
        <f aca="false">IF(AND(ISNUMBER($B$4),$B$4&gt;=1,$B$4&lt;=25,MOD($B$4,1)=0),IF(INDEX(Asignacion!L8:L507,($B$4-1)*20+14)=0,"",IF(INDEX(Asignacion!I8:I507,($B$4-1)*20+14)="","",INDEX(Asignacion!I8:I507,($B$4-1)*20+14))),"Revisa página")</f>
        <v/>
      </c>
      <c r="J21" s="27" t="str">
        <f aca="false">IF(AND(ISNUMBER($B$4),$B$4&gt;=1,$B$4&lt;=25,MOD($B$4,1)=0),IF(INDEX(Asignacion!L8:L507,($B$4-1)*20+14)=0,"",IF(INDEX(Asignacion!J8:J507,($B$4-1)*20+14)="","",INDEX(Asignacion!J8:J507,($B$4-1)*20+14))),"Revisa página")</f>
        <v/>
      </c>
      <c r="K21" s="27" t="str">
        <f aca="false">IF(AND(ISNUMBER($B$4),$B$4&gt;=1,$B$4&lt;=25,MOD($B$4,1)=0),IF(INDEX(Asignacion!L8:L507,($B$4-1)*20+14)=0,"",IF(INDEX(Asignacion!K8:K507,($B$4-1)*20+14)="","",INDEX(Asignacion!K8:K507,($B$4-1)*20+14))),"Revisa página")</f>
        <v/>
      </c>
    </row>
    <row r="22" customFormat="false" ht="26" hidden="false" customHeight="true" outlineLevel="0" collapsed="false">
      <c r="A22" s="27" t="str">
        <f aca="false">IF(AND(ISNUMBER($B$4),$B$4&gt;=1,$B$4&lt;=25,MOD($B$4,1)=0),IF(INDEX(Asignacion!L8:L507,($B$4-1)*20+15)=0,"",IF(INDEX(Asignacion!A8:A507,($B$4-1)*20+15)="","",INDEX(Asignacion!A8:A507,($B$4-1)*20+15))),"Revisa página")</f>
        <v/>
      </c>
      <c r="B22" s="27" t="str">
        <f aca="false">IF(AND(ISNUMBER($B$4),$B$4&gt;=1,$B$4&lt;=25,MOD($B$4,1)=0),IF(INDEX(Asignacion!L8:L507,($B$4-1)*20+15)=0,"",IF(INDEX(Asignacion!B8:B507,($B$4-1)*20+15)="","",INDEX(Asignacion!B8:B507,($B$4-1)*20+15))),"Revisa página")</f>
        <v/>
      </c>
      <c r="C22" s="27" t="str">
        <f aca="false">IF(AND(ISNUMBER($B$4),$B$4&gt;=1,$B$4&lt;=25,MOD($B$4,1)=0),IF(INDEX(Asignacion!L8:L507,($B$4-1)*20+15)=0,"",IF(INDEX(Asignacion!C8:C507,($B$4-1)*20+15)="","",INDEX(Asignacion!C8:C507,($B$4-1)*20+15))),"Revisa página")</f>
        <v/>
      </c>
      <c r="D22" s="27" t="str">
        <f aca="false">IF(AND(ISNUMBER($B$4),$B$4&gt;=1,$B$4&lt;=25,MOD($B$4,1)=0),IF(INDEX(Asignacion!L8:L507,($B$4-1)*20+15)=0,"",IF(INDEX(Asignacion!D8:D507,($B$4-1)*20+15)="","",INDEX(Asignacion!D8:D507,($B$4-1)*20+15))),"Revisa página")</f>
        <v/>
      </c>
      <c r="E22" s="27" t="str">
        <f aca="false">IF(AND(ISNUMBER($B$4),$B$4&gt;=1,$B$4&lt;=25,MOD($B$4,1)=0),IF(INDEX(Asignacion!L8:L507,($B$4-1)*20+15)=0,"",IF(INDEX(Asignacion!E8:E507,($B$4-1)*20+15)="","",INDEX(Asignacion!E8:E507,($B$4-1)*20+15))),"Revisa página")</f>
        <v/>
      </c>
      <c r="F22" s="27" t="str">
        <f aca="false">IF(AND(ISNUMBER($B$4),$B$4&gt;=1,$B$4&lt;=25,MOD($B$4,1)=0),IF(INDEX(Asignacion!L8:L507,($B$4-1)*20+15)=0,"",IF(INDEX(Asignacion!F8:F507,($B$4-1)*20+15)="","",INDEX(Asignacion!F8:F507,($B$4-1)*20+15))),"Revisa página")</f>
        <v/>
      </c>
      <c r="G22" s="28" t="str">
        <f aca="false">IF(AND(ISNUMBER($B$4),$B$4&gt;=1,$B$4&lt;=25,MOD($B$4,1)=0),IF(INDEX(Asignacion!L8:L507,($B$4-1)*20+15)=0,"",IF(INDEX(Asignacion!G8:G507,($B$4-1)*20+15)="","",INDEX(Asignacion!G8:G507,($B$4-1)*20+15))),"Revisa página")</f>
        <v/>
      </c>
      <c r="H22" s="27" t="str">
        <f aca="false">IF(AND(ISNUMBER($B$4),$B$4&gt;=1,$B$4&lt;=25,MOD($B$4,1)=0),IF(INDEX(Asignacion!L8:L507,($B$4-1)*20+15)=0,"",IF(INDEX(Asignacion!H8:H507,($B$4-1)*20+15)="","",INDEX(Asignacion!H8:H507,($B$4-1)*20+15))),"Revisa página")</f>
        <v/>
      </c>
      <c r="I22" s="27" t="str">
        <f aca="false">IF(AND(ISNUMBER($B$4),$B$4&gt;=1,$B$4&lt;=25,MOD($B$4,1)=0),IF(INDEX(Asignacion!L8:L507,($B$4-1)*20+15)=0,"",IF(INDEX(Asignacion!I8:I507,($B$4-1)*20+15)="","",INDEX(Asignacion!I8:I507,($B$4-1)*20+15))),"Revisa página")</f>
        <v/>
      </c>
      <c r="J22" s="27" t="str">
        <f aca="false">IF(AND(ISNUMBER($B$4),$B$4&gt;=1,$B$4&lt;=25,MOD($B$4,1)=0),IF(INDEX(Asignacion!L8:L507,($B$4-1)*20+15)=0,"",IF(INDEX(Asignacion!J8:J507,($B$4-1)*20+15)="","",INDEX(Asignacion!J8:J507,($B$4-1)*20+15))),"Revisa página")</f>
        <v/>
      </c>
      <c r="K22" s="27" t="str">
        <f aca="false">IF(AND(ISNUMBER($B$4),$B$4&gt;=1,$B$4&lt;=25,MOD($B$4,1)=0),IF(INDEX(Asignacion!L8:L507,($B$4-1)*20+15)=0,"",IF(INDEX(Asignacion!K8:K507,($B$4-1)*20+15)="","",INDEX(Asignacion!K8:K507,($B$4-1)*20+15))),"Revisa página")</f>
        <v/>
      </c>
    </row>
    <row r="23" customFormat="false" ht="26" hidden="false" customHeight="true" outlineLevel="0" collapsed="false">
      <c r="A23" s="27" t="str">
        <f aca="false">IF(AND(ISNUMBER($B$4),$B$4&gt;=1,$B$4&lt;=25,MOD($B$4,1)=0),IF(INDEX(Asignacion!L8:L507,($B$4-1)*20+16)=0,"",IF(INDEX(Asignacion!A8:A507,($B$4-1)*20+16)="","",INDEX(Asignacion!A8:A507,($B$4-1)*20+16))),"Revisa página")</f>
        <v/>
      </c>
      <c r="B23" s="27" t="str">
        <f aca="false">IF(AND(ISNUMBER($B$4),$B$4&gt;=1,$B$4&lt;=25,MOD($B$4,1)=0),IF(INDEX(Asignacion!L8:L507,($B$4-1)*20+16)=0,"",IF(INDEX(Asignacion!B8:B507,($B$4-1)*20+16)="","",INDEX(Asignacion!B8:B507,($B$4-1)*20+16))),"Revisa página")</f>
        <v/>
      </c>
      <c r="C23" s="27" t="str">
        <f aca="false">IF(AND(ISNUMBER($B$4),$B$4&gt;=1,$B$4&lt;=25,MOD($B$4,1)=0),IF(INDEX(Asignacion!L8:L507,($B$4-1)*20+16)=0,"",IF(INDEX(Asignacion!C8:C507,($B$4-1)*20+16)="","",INDEX(Asignacion!C8:C507,($B$4-1)*20+16))),"Revisa página")</f>
        <v/>
      </c>
      <c r="D23" s="27" t="str">
        <f aca="false">IF(AND(ISNUMBER($B$4),$B$4&gt;=1,$B$4&lt;=25,MOD($B$4,1)=0),IF(INDEX(Asignacion!L8:L507,($B$4-1)*20+16)=0,"",IF(INDEX(Asignacion!D8:D507,($B$4-1)*20+16)="","",INDEX(Asignacion!D8:D507,($B$4-1)*20+16))),"Revisa página")</f>
        <v/>
      </c>
      <c r="E23" s="27" t="str">
        <f aca="false">IF(AND(ISNUMBER($B$4),$B$4&gt;=1,$B$4&lt;=25,MOD($B$4,1)=0),IF(INDEX(Asignacion!L8:L507,($B$4-1)*20+16)=0,"",IF(INDEX(Asignacion!E8:E507,($B$4-1)*20+16)="","",INDEX(Asignacion!E8:E507,($B$4-1)*20+16))),"Revisa página")</f>
        <v/>
      </c>
      <c r="F23" s="27" t="str">
        <f aca="false">IF(AND(ISNUMBER($B$4),$B$4&gt;=1,$B$4&lt;=25,MOD($B$4,1)=0),IF(INDEX(Asignacion!L8:L507,($B$4-1)*20+16)=0,"",IF(INDEX(Asignacion!F8:F507,($B$4-1)*20+16)="","",INDEX(Asignacion!F8:F507,($B$4-1)*20+16))),"Revisa página")</f>
        <v/>
      </c>
      <c r="G23" s="28" t="str">
        <f aca="false">IF(AND(ISNUMBER($B$4),$B$4&gt;=1,$B$4&lt;=25,MOD($B$4,1)=0),IF(INDEX(Asignacion!L8:L507,($B$4-1)*20+16)=0,"",IF(INDEX(Asignacion!G8:G507,($B$4-1)*20+16)="","",INDEX(Asignacion!G8:G507,($B$4-1)*20+16))),"Revisa página")</f>
        <v/>
      </c>
      <c r="H23" s="27" t="str">
        <f aca="false">IF(AND(ISNUMBER($B$4),$B$4&gt;=1,$B$4&lt;=25,MOD($B$4,1)=0),IF(INDEX(Asignacion!L8:L507,($B$4-1)*20+16)=0,"",IF(INDEX(Asignacion!H8:H507,($B$4-1)*20+16)="","",INDEX(Asignacion!H8:H507,($B$4-1)*20+16))),"Revisa página")</f>
        <v/>
      </c>
      <c r="I23" s="27" t="str">
        <f aca="false">IF(AND(ISNUMBER($B$4),$B$4&gt;=1,$B$4&lt;=25,MOD($B$4,1)=0),IF(INDEX(Asignacion!L8:L507,($B$4-1)*20+16)=0,"",IF(INDEX(Asignacion!I8:I507,($B$4-1)*20+16)="","",INDEX(Asignacion!I8:I507,($B$4-1)*20+16))),"Revisa página")</f>
        <v/>
      </c>
      <c r="J23" s="27" t="str">
        <f aca="false">IF(AND(ISNUMBER($B$4),$B$4&gt;=1,$B$4&lt;=25,MOD($B$4,1)=0),IF(INDEX(Asignacion!L8:L507,($B$4-1)*20+16)=0,"",IF(INDEX(Asignacion!J8:J507,($B$4-1)*20+16)="","",INDEX(Asignacion!J8:J507,($B$4-1)*20+16))),"Revisa página")</f>
        <v/>
      </c>
      <c r="K23" s="27" t="str">
        <f aca="false">IF(AND(ISNUMBER($B$4),$B$4&gt;=1,$B$4&lt;=25,MOD($B$4,1)=0),IF(INDEX(Asignacion!L8:L507,($B$4-1)*20+16)=0,"",IF(INDEX(Asignacion!K8:K507,($B$4-1)*20+16)="","",INDEX(Asignacion!K8:K507,($B$4-1)*20+16))),"Revisa página")</f>
        <v/>
      </c>
    </row>
    <row r="24" customFormat="false" ht="26" hidden="false" customHeight="true" outlineLevel="0" collapsed="false">
      <c r="A24" s="27" t="str">
        <f aca="false">IF(AND(ISNUMBER($B$4),$B$4&gt;=1,$B$4&lt;=25,MOD($B$4,1)=0),IF(INDEX(Asignacion!L8:L507,($B$4-1)*20+17)=0,"",IF(INDEX(Asignacion!A8:A507,($B$4-1)*20+17)="","",INDEX(Asignacion!A8:A507,($B$4-1)*20+17))),"Revisa página")</f>
        <v/>
      </c>
      <c r="B24" s="27" t="str">
        <f aca="false">IF(AND(ISNUMBER($B$4),$B$4&gt;=1,$B$4&lt;=25,MOD($B$4,1)=0),IF(INDEX(Asignacion!L8:L507,($B$4-1)*20+17)=0,"",IF(INDEX(Asignacion!B8:B507,($B$4-1)*20+17)="","",INDEX(Asignacion!B8:B507,($B$4-1)*20+17))),"Revisa página")</f>
        <v/>
      </c>
      <c r="C24" s="27" t="str">
        <f aca="false">IF(AND(ISNUMBER($B$4),$B$4&gt;=1,$B$4&lt;=25,MOD($B$4,1)=0),IF(INDEX(Asignacion!L8:L507,($B$4-1)*20+17)=0,"",IF(INDEX(Asignacion!C8:C507,($B$4-1)*20+17)="","",INDEX(Asignacion!C8:C507,($B$4-1)*20+17))),"Revisa página")</f>
        <v/>
      </c>
      <c r="D24" s="27" t="str">
        <f aca="false">IF(AND(ISNUMBER($B$4),$B$4&gt;=1,$B$4&lt;=25,MOD($B$4,1)=0),IF(INDEX(Asignacion!L8:L507,($B$4-1)*20+17)=0,"",IF(INDEX(Asignacion!D8:D507,($B$4-1)*20+17)="","",INDEX(Asignacion!D8:D507,($B$4-1)*20+17))),"Revisa página")</f>
        <v/>
      </c>
      <c r="E24" s="27" t="str">
        <f aca="false">IF(AND(ISNUMBER($B$4),$B$4&gt;=1,$B$4&lt;=25,MOD($B$4,1)=0),IF(INDEX(Asignacion!L8:L507,($B$4-1)*20+17)=0,"",IF(INDEX(Asignacion!E8:E507,($B$4-1)*20+17)="","",INDEX(Asignacion!E8:E507,($B$4-1)*20+17))),"Revisa página")</f>
        <v/>
      </c>
      <c r="F24" s="27" t="str">
        <f aca="false">IF(AND(ISNUMBER($B$4),$B$4&gt;=1,$B$4&lt;=25,MOD($B$4,1)=0),IF(INDEX(Asignacion!L8:L507,($B$4-1)*20+17)=0,"",IF(INDEX(Asignacion!F8:F507,($B$4-1)*20+17)="","",INDEX(Asignacion!F8:F507,($B$4-1)*20+17))),"Revisa página")</f>
        <v/>
      </c>
      <c r="G24" s="28" t="str">
        <f aca="false">IF(AND(ISNUMBER($B$4),$B$4&gt;=1,$B$4&lt;=25,MOD($B$4,1)=0),IF(INDEX(Asignacion!L8:L507,($B$4-1)*20+17)=0,"",IF(INDEX(Asignacion!G8:G507,($B$4-1)*20+17)="","",INDEX(Asignacion!G8:G507,($B$4-1)*20+17))),"Revisa página")</f>
        <v/>
      </c>
      <c r="H24" s="27" t="str">
        <f aca="false">IF(AND(ISNUMBER($B$4),$B$4&gt;=1,$B$4&lt;=25,MOD($B$4,1)=0),IF(INDEX(Asignacion!L8:L507,($B$4-1)*20+17)=0,"",IF(INDEX(Asignacion!H8:H507,($B$4-1)*20+17)="","",INDEX(Asignacion!H8:H507,($B$4-1)*20+17))),"Revisa página")</f>
        <v/>
      </c>
      <c r="I24" s="27" t="str">
        <f aca="false">IF(AND(ISNUMBER($B$4),$B$4&gt;=1,$B$4&lt;=25,MOD($B$4,1)=0),IF(INDEX(Asignacion!L8:L507,($B$4-1)*20+17)=0,"",IF(INDEX(Asignacion!I8:I507,($B$4-1)*20+17)="","",INDEX(Asignacion!I8:I507,($B$4-1)*20+17))),"Revisa página")</f>
        <v/>
      </c>
      <c r="J24" s="27" t="str">
        <f aca="false">IF(AND(ISNUMBER($B$4),$B$4&gt;=1,$B$4&lt;=25,MOD($B$4,1)=0),IF(INDEX(Asignacion!L8:L507,($B$4-1)*20+17)=0,"",IF(INDEX(Asignacion!J8:J507,($B$4-1)*20+17)="","",INDEX(Asignacion!J8:J507,($B$4-1)*20+17))),"Revisa página")</f>
        <v/>
      </c>
      <c r="K24" s="27" t="str">
        <f aca="false">IF(AND(ISNUMBER($B$4),$B$4&gt;=1,$B$4&lt;=25,MOD($B$4,1)=0),IF(INDEX(Asignacion!L8:L507,($B$4-1)*20+17)=0,"",IF(INDEX(Asignacion!K8:K507,($B$4-1)*20+17)="","",INDEX(Asignacion!K8:K507,($B$4-1)*20+17))),"Revisa página")</f>
        <v/>
      </c>
    </row>
    <row r="25" customFormat="false" ht="26" hidden="false" customHeight="true" outlineLevel="0" collapsed="false">
      <c r="A25" s="27" t="str">
        <f aca="false">IF(AND(ISNUMBER($B$4),$B$4&gt;=1,$B$4&lt;=25,MOD($B$4,1)=0),IF(INDEX(Asignacion!L8:L507,($B$4-1)*20+18)=0,"",IF(INDEX(Asignacion!A8:A507,($B$4-1)*20+18)="","",INDEX(Asignacion!A8:A507,($B$4-1)*20+18))),"Revisa página")</f>
        <v/>
      </c>
      <c r="B25" s="27" t="str">
        <f aca="false">IF(AND(ISNUMBER($B$4),$B$4&gt;=1,$B$4&lt;=25,MOD($B$4,1)=0),IF(INDEX(Asignacion!L8:L507,($B$4-1)*20+18)=0,"",IF(INDEX(Asignacion!B8:B507,($B$4-1)*20+18)="","",INDEX(Asignacion!B8:B507,($B$4-1)*20+18))),"Revisa página")</f>
        <v/>
      </c>
      <c r="C25" s="27" t="str">
        <f aca="false">IF(AND(ISNUMBER($B$4),$B$4&gt;=1,$B$4&lt;=25,MOD($B$4,1)=0),IF(INDEX(Asignacion!L8:L507,($B$4-1)*20+18)=0,"",IF(INDEX(Asignacion!C8:C507,($B$4-1)*20+18)="","",INDEX(Asignacion!C8:C507,($B$4-1)*20+18))),"Revisa página")</f>
        <v/>
      </c>
      <c r="D25" s="27" t="str">
        <f aca="false">IF(AND(ISNUMBER($B$4),$B$4&gt;=1,$B$4&lt;=25,MOD($B$4,1)=0),IF(INDEX(Asignacion!L8:L507,($B$4-1)*20+18)=0,"",IF(INDEX(Asignacion!D8:D507,($B$4-1)*20+18)="","",INDEX(Asignacion!D8:D507,($B$4-1)*20+18))),"Revisa página")</f>
        <v/>
      </c>
      <c r="E25" s="27" t="str">
        <f aca="false">IF(AND(ISNUMBER($B$4),$B$4&gt;=1,$B$4&lt;=25,MOD($B$4,1)=0),IF(INDEX(Asignacion!L8:L507,($B$4-1)*20+18)=0,"",IF(INDEX(Asignacion!E8:E507,($B$4-1)*20+18)="","",INDEX(Asignacion!E8:E507,($B$4-1)*20+18))),"Revisa página")</f>
        <v/>
      </c>
      <c r="F25" s="27" t="str">
        <f aca="false">IF(AND(ISNUMBER($B$4),$B$4&gt;=1,$B$4&lt;=25,MOD($B$4,1)=0),IF(INDEX(Asignacion!L8:L507,($B$4-1)*20+18)=0,"",IF(INDEX(Asignacion!F8:F507,($B$4-1)*20+18)="","",INDEX(Asignacion!F8:F507,($B$4-1)*20+18))),"Revisa página")</f>
        <v/>
      </c>
      <c r="G25" s="28" t="str">
        <f aca="false">IF(AND(ISNUMBER($B$4),$B$4&gt;=1,$B$4&lt;=25,MOD($B$4,1)=0),IF(INDEX(Asignacion!L8:L507,($B$4-1)*20+18)=0,"",IF(INDEX(Asignacion!G8:G507,($B$4-1)*20+18)="","",INDEX(Asignacion!G8:G507,($B$4-1)*20+18))),"Revisa página")</f>
        <v/>
      </c>
      <c r="H25" s="27" t="str">
        <f aca="false">IF(AND(ISNUMBER($B$4),$B$4&gt;=1,$B$4&lt;=25,MOD($B$4,1)=0),IF(INDEX(Asignacion!L8:L507,($B$4-1)*20+18)=0,"",IF(INDEX(Asignacion!H8:H507,($B$4-1)*20+18)="","",INDEX(Asignacion!H8:H507,($B$4-1)*20+18))),"Revisa página")</f>
        <v/>
      </c>
      <c r="I25" s="27" t="str">
        <f aca="false">IF(AND(ISNUMBER($B$4),$B$4&gt;=1,$B$4&lt;=25,MOD($B$4,1)=0),IF(INDEX(Asignacion!L8:L507,($B$4-1)*20+18)=0,"",IF(INDEX(Asignacion!I8:I507,($B$4-1)*20+18)="","",INDEX(Asignacion!I8:I507,($B$4-1)*20+18))),"Revisa página")</f>
        <v/>
      </c>
      <c r="J25" s="27" t="str">
        <f aca="false">IF(AND(ISNUMBER($B$4),$B$4&gt;=1,$B$4&lt;=25,MOD($B$4,1)=0),IF(INDEX(Asignacion!L8:L507,($B$4-1)*20+18)=0,"",IF(INDEX(Asignacion!J8:J507,($B$4-1)*20+18)="","",INDEX(Asignacion!J8:J507,($B$4-1)*20+18))),"Revisa página")</f>
        <v/>
      </c>
      <c r="K25" s="27" t="str">
        <f aca="false">IF(AND(ISNUMBER($B$4),$B$4&gt;=1,$B$4&lt;=25,MOD($B$4,1)=0),IF(INDEX(Asignacion!L8:L507,($B$4-1)*20+18)=0,"",IF(INDEX(Asignacion!K8:K507,($B$4-1)*20+18)="","",INDEX(Asignacion!K8:K507,($B$4-1)*20+18))),"Revisa página")</f>
        <v/>
      </c>
    </row>
    <row r="26" customFormat="false" ht="26" hidden="false" customHeight="true" outlineLevel="0" collapsed="false">
      <c r="A26" s="27" t="str">
        <f aca="false">IF(AND(ISNUMBER($B$4),$B$4&gt;=1,$B$4&lt;=25,MOD($B$4,1)=0),IF(INDEX(Asignacion!L8:L507,($B$4-1)*20+19)=0,"",IF(INDEX(Asignacion!A8:A507,($B$4-1)*20+19)="","",INDEX(Asignacion!A8:A507,($B$4-1)*20+19))),"Revisa página")</f>
        <v/>
      </c>
      <c r="B26" s="27" t="str">
        <f aca="false">IF(AND(ISNUMBER($B$4),$B$4&gt;=1,$B$4&lt;=25,MOD($B$4,1)=0),IF(INDEX(Asignacion!L8:L507,($B$4-1)*20+19)=0,"",IF(INDEX(Asignacion!B8:B507,($B$4-1)*20+19)="","",INDEX(Asignacion!B8:B507,($B$4-1)*20+19))),"Revisa página")</f>
        <v/>
      </c>
      <c r="C26" s="27" t="str">
        <f aca="false">IF(AND(ISNUMBER($B$4),$B$4&gt;=1,$B$4&lt;=25,MOD($B$4,1)=0),IF(INDEX(Asignacion!L8:L507,($B$4-1)*20+19)=0,"",IF(INDEX(Asignacion!C8:C507,($B$4-1)*20+19)="","",INDEX(Asignacion!C8:C507,($B$4-1)*20+19))),"Revisa página")</f>
        <v/>
      </c>
      <c r="D26" s="27" t="str">
        <f aca="false">IF(AND(ISNUMBER($B$4),$B$4&gt;=1,$B$4&lt;=25,MOD($B$4,1)=0),IF(INDEX(Asignacion!L8:L507,($B$4-1)*20+19)=0,"",IF(INDEX(Asignacion!D8:D507,($B$4-1)*20+19)="","",INDEX(Asignacion!D8:D507,($B$4-1)*20+19))),"Revisa página")</f>
        <v/>
      </c>
      <c r="E26" s="27" t="str">
        <f aca="false">IF(AND(ISNUMBER($B$4),$B$4&gt;=1,$B$4&lt;=25,MOD($B$4,1)=0),IF(INDEX(Asignacion!L8:L507,($B$4-1)*20+19)=0,"",IF(INDEX(Asignacion!E8:E507,($B$4-1)*20+19)="","",INDEX(Asignacion!E8:E507,($B$4-1)*20+19))),"Revisa página")</f>
        <v/>
      </c>
      <c r="F26" s="27" t="str">
        <f aca="false">IF(AND(ISNUMBER($B$4),$B$4&gt;=1,$B$4&lt;=25,MOD($B$4,1)=0),IF(INDEX(Asignacion!L8:L507,($B$4-1)*20+19)=0,"",IF(INDEX(Asignacion!F8:F507,($B$4-1)*20+19)="","",INDEX(Asignacion!F8:F507,($B$4-1)*20+19))),"Revisa página")</f>
        <v/>
      </c>
      <c r="G26" s="28" t="str">
        <f aca="false">IF(AND(ISNUMBER($B$4),$B$4&gt;=1,$B$4&lt;=25,MOD($B$4,1)=0),IF(INDEX(Asignacion!L8:L507,($B$4-1)*20+19)=0,"",IF(INDEX(Asignacion!G8:G507,($B$4-1)*20+19)="","",INDEX(Asignacion!G8:G507,($B$4-1)*20+19))),"Revisa página")</f>
        <v/>
      </c>
      <c r="H26" s="27" t="str">
        <f aca="false">IF(AND(ISNUMBER($B$4),$B$4&gt;=1,$B$4&lt;=25,MOD($B$4,1)=0),IF(INDEX(Asignacion!L8:L507,($B$4-1)*20+19)=0,"",IF(INDEX(Asignacion!H8:H507,($B$4-1)*20+19)="","",INDEX(Asignacion!H8:H507,($B$4-1)*20+19))),"Revisa página")</f>
        <v/>
      </c>
      <c r="I26" s="27" t="str">
        <f aca="false">IF(AND(ISNUMBER($B$4),$B$4&gt;=1,$B$4&lt;=25,MOD($B$4,1)=0),IF(INDEX(Asignacion!L8:L507,($B$4-1)*20+19)=0,"",IF(INDEX(Asignacion!I8:I507,($B$4-1)*20+19)="","",INDEX(Asignacion!I8:I507,($B$4-1)*20+19))),"Revisa página")</f>
        <v/>
      </c>
      <c r="J26" s="27" t="str">
        <f aca="false">IF(AND(ISNUMBER($B$4),$B$4&gt;=1,$B$4&lt;=25,MOD($B$4,1)=0),IF(INDEX(Asignacion!L8:L507,($B$4-1)*20+19)=0,"",IF(INDEX(Asignacion!J8:J507,($B$4-1)*20+19)="","",INDEX(Asignacion!J8:J507,($B$4-1)*20+19))),"Revisa página")</f>
        <v/>
      </c>
      <c r="K26" s="27" t="str">
        <f aca="false">IF(AND(ISNUMBER($B$4),$B$4&gt;=1,$B$4&lt;=25,MOD($B$4,1)=0),IF(INDEX(Asignacion!L8:L507,($B$4-1)*20+19)=0,"",IF(INDEX(Asignacion!K8:K507,($B$4-1)*20+19)="","",INDEX(Asignacion!K8:K507,($B$4-1)*20+19))),"Revisa página")</f>
        <v/>
      </c>
    </row>
    <row r="27" customFormat="false" ht="26" hidden="false" customHeight="true" outlineLevel="0" collapsed="false">
      <c r="A27" s="27" t="str">
        <f aca="false">IF(AND(ISNUMBER($B$4),$B$4&gt;=1,$B$4&lt;=25,MOD($B$4,1)=0),IF(INDEX(Asignacion!L8:L507,($B$4-1)*20+20)=0,"",IF(INDEX(Asignacion!A8:A507,($B$4-1)*20+20)="","",INDEX(Asignacion!A8:A507,($B$4-1)*20+20))),"Revisa página")</f>
        <v/>
      </c>
      <c r="B27" s="27" t="str">
        <f aca="false">IF(AND(ISNUMBER($B$4),$B$4&gt;=1,$B$4&lt;=25,MOD($B$4,1)=0),IF(INDEX(Asignacion!L8:L507,($B$4-1)*20+20)=0,"",IF(INDEX(Asignacion!B8:B507,($B$4-1)*20+20)="","",INDEX(Asignacion!B8:B507,($B$4-1)*20+20))),"Revisa página")</f>
        <v/>
      </c>
      <c r="C27" s="27" t="str">
        <f aca="false">IF(AND(ISNUMBER($B$4),$B$4&gt;=1,$B$4&lt;=25,MOD($B$4,1)=0),IF(INDEX(Asignacion!L8:L507,($B$4-1)*20+20)=0,"",IF(INDEX(Asignacion!C8:C507,($B$4-1)*20+20)="","",INDEX(Asignacion!C8:C507,($B$4-1)*20+20))),"Revisa página")</f>
        <v/>
      </c>
      <c r="D27" s="27" t="str">
        <f aca="false">IF(AND(ISNUMBER($B$4),$B$4&gt;=1,$B$4&lt;=25,MOD($B$4,1)=0),IF(INDEX(Asignacion!L8:L507,($B$4-1)*20+20)=0,"",IF(INDEX(Asignacion!D8:D507,($B$4-1)*20+20)="","",INDEX(Asignacion!D8:D507,($B$4-1)*20+20))),"Revisa página")</f>
        <v/>
      </c>
      <c r="E27" s="27" t="str">
        <f aca="false">IF(AND(ISNUMBER($B$4),$B$4&gt;=1,$B$4&lt;=25,MOD($B$4,1)=0),IF(INDEX(Asignacion!L8:L507,($B$4-1)*20+20)=0,"",IF(INDEX(Asignacion!E8:E507,($B$4-1)*20+20)="","",INDEX(Asignacion!E8:E507,($B$4-1)*20+20))),"Revisa página")</f>
        <v/>
      </c>
      <c r="F27" s="27" t="str">
        <f aca="false">IF(AND(ISNUMBER($B$4),$B$4&gt;=1,$B$4&lt;=25,MOD($B$4,1)=0),IF(INDEX(Asignacion!L8:L507,($B$4-1)*20+20)=0,"",IF(INDEX(Asignacion!F8:F507,($B$4-1)*20+20)="","",INDEX(Asignacion!F8:F507,($B$4-1)*20+20))),"Revisa página")</f>
        <v/>
      </c>
      <c r="G27" s="28" t="str">
        <f aca="false">IF(AND(ISNUMBER($B$4),$B$4&gt;=1,$B$4&lt;=25,MOD($B$4,1)=0),IF(INDEX(Asignacion!L8:L507,($B$4-1)*20+20)=0,"",IF(INDEX(Asignacion!G8:G507,($B$4-1)*20+20)="","",INDEX(Asignacion!G8:G507,($B$4-1)*20+20))),"Revisa página")</f>
        <v/>
      </c>
      <c r="H27" s="27" t="str">
        <f aca="false">IF(AND(ISNUMBER($B$4),$B$4&gt;=1,$B$4&lt;=25,MOD($B$4,1)=0),IF(INDEX(Asignacion!L8:L507,($B$4-1)*20+20)=0,"",IF(INDEX(Asignacion!H8:H507,($B$4-1)*20+20)="","",INDEX(Asignacion!H8:H507,($B$4-1)*20+20))),"Revisa página")</f>
        <v/>
      </c>
      <c r="I27" s="27" t="str">
        <f aca="false">IF(AND(ISNUMBER($B$4),$B$4&gt;=1,$B$4&lt;=25,MOD($B$4,1)=0),IF(INDEX(Asignacion!L8:L507,($B$4-1)*20+20)=0,"",IF(INDEX(Asignacion!I8:I507,($B$4-1)*20+20)="","",INDEX(Asignacion!I8:I507,($B$4-1)*20+20))),"Revisa página")</f>
        <v/>
      </c>
      <c r="J27" s="27" t="str">
        <f aca="false">IF(AND(ISNUMBER($B$4),$B$4&gt;=1,$B$4&lt;=25,MOD($B$4,1)=0),IF(INDEX(Asignacion!L8:L507,($B$4-1)*20+20)=0,"",IF(INDEX(Asignacion!J8:J507,($B$4-1)*20+20)="","",INDEX(Asignacion!J8:J507,($B$4-1)*20+20))),"Revisa página")</f>
        <v/>
      </c>
      <c r="K27" s="27" t="str">
        <f aca="false">IF(AND(ISNUMBER($B$4),$B$4&gt;=1,$B$4&lt;=25,MOD($B$4,1)=0),IF(INDEX(Asignacion!L8:L507,($B$4-1)*20+20)=0,"",IF(INDEX(Asignacion!K8:K507,($B$4-1)*20+20)="","",INDEX(Asignacion!K8:K507,($B$4-1)*20+20))),"Revisa página")</f>
        <v/>
      </c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customFormat="false" ht="24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customFormat="false" ht="24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Tanda 2 · Revisado 17/10/2026</dc:description>
  <dc:language>es-ES</dc:language>
  <cp:lastModifiedBy>PlantillasyPortadas</cp:lastModifiedBy>
  <cp:revision>0</cp:revision>
  <dc:subject/>
  <dc:title>Presupuesto base cero · ejemplo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