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Rentas" sheetId="2" state="visible" r:id="rId4"/>
    <sheet name="Pagos" sheetId="3" state="visible" r:id="rId5"/>
    <sheet name="Recibo" sheetId="4" state="visible" r:id="rId6"/>
    <sheet name="Instrucciones" sheetId="5" state="visible" r:id="rId7"/>
  </sheets>
  <definedNames>
    <definedName function="false" hidden="false" localSheetId="4" name="_xlnm.Print_Area" vbProcedure="false">Instrucciones!$A$1:$B$20</definedName>
    <definedName function="false" hidden="false" localSheetId="2" name="_xlnm.Print_Area" vbProcedure="false">Pagos!$A$1:$G$55</definedName>
    <definedName function="false" hidden="false" localSheetId="2" name="_xlnm.Print_Titles" vbProcedure="false">Pagos!$1:$7</definedName>
    <definedName function="false" hidden="false" localSheetId="3" name="_xlnm.Print_Area" vbProcedure="false">Recibo!$A$1:$D$27</definedName>
    <definedName function="false" hidden="false" localSheetId="1" name="_xlnm.Print_Area" vbProcedure="false">Rentas!$A$1:$J$31</definedName>
    <definedName function="false" hidden="false" localSheetId="1" name="_xlnm.Print_Titles" vbProcedure="false">Rentas!$1:$7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<sst xmlns="http://schemas.openxmlformats.org/spreadsheetml/2006/main" count="98" uniqueCount="72">
  <si>
    <t xml:space="preserve">Control de alquiler de varios inmuebles</t>
  </si>
  <si>
    <t xml:space="preserve">Año de los periodos</t>
  </si>
  <si>
    <t xml:space="preserve">Fecha de corte</t>
  </si>
  <si>
    <t xml:space="preserve">Inmueble (* = todos)</t>
  </si>
  <si>
    <t xml:space="preserve">*</t>
  </si>
  <si>
    <t xml:space="preserve">Moneda</t>
  </si>
  <si>
    <t xml:space="preserve">UM</t>
  </si>
  <si>
    <t xml:space="preserve">Periodo</t>
  </si>
  <si>
    <t xml:space="preserve">Renta prevista</t>
  </si>
  <si>
    <t xml:space="preserve">Cobrado al corte</t>
  </si>
  <si>
    <t xml:space="preserve">Saldo al corte</t>
  </si>
  <si>
    <t xml:space="preserve">Total del año seleccionado</t>
  </si>
  <si>
    <t xml:space="preserve">Filas a revisar</t>
  </si>
  <si>
    <t xml:space="preserve">Renta prevista incluye meses futuros. Saldo = renta menos pagos al corte.</t>
  </si>
  <si>
    <t xml:space="preserve">Datos ficticios. UM = unidad monetaria. Una moneda por archivo.</t>
  </si>
  <si>
    <t xml:space="preserve">Rentas por inmueble y mes</t>
  </si>
  <si>
    <t xml:space="preserve">ID renta</t>
  </si>
  <si>
    <t xml:space="preserve">Inmueble / unidad</t>
  </si>
  <si>
    <t xml:space="preserve">Vencimiento</t>
  </si>
  <si>
    <t xml:space="preserve">Renta</t>
  </si>
  <si>
    <t xml:space="preserve">Estado</t>
  </si>
  <si>
    <t xml:space="preserve">Revisión</t>
  </si>
  <si>
    <t xml:space="preserve">Referencia / nota</t>
  </si>
  <si>
    <t xml:space="preserve">R-001</t>
  </si>
  <si>
    <t xml:space="preserve">Vivienda 1</t>
  </si>
  <si>
    <t xml:space="preserve">Ejemplo ficticio</t>
  </si>
  <si>
    <t xml:space="preserve">R-002</t>
  </si>
  <si>
    <t xml:space="preserve">Vivienda 2</t>
  </si>
  <si>
    <t xml:space="preserve">R-003</t>
  </si>
  <si>
    <t xml:space="preserve">R-004</t>
  </si>
  <si>
    <t xml:space="preserve">R-005</t>
  </si>
  <si>
    <t xml:space="preserve">R-006</t>
  </si>
  <si>
    <t xml:space="preserve">R-007</t>
  </si>
  <si>
    <t xml:space="preserve">R-008</t>
  </si>
  <si>
    <t xml:space="preserve">Pagos aplicados a mensualidades</t>
  </si>
  <si>
    <t xml:space="preserve">ID pago</t>
  </si>
  <si>
    <t xml:space="preserve">Fecha recibida</t>
  </si>
  <si>
    <t xml:space="preserve">Importe</t>
  </si>
  <si>
    <t xml:space="preserve">Medio</t>
  </si>
  <si>
    <t xml:space="preserve">Referencia</t>
  </si>
  <si>
    <t xml:space="preserve">P-001</t>
  </si>
  <si>
    <t xml:space="preserve">Transferencia</t>
  </si>
  <si>
    <t xml:space="preserve">Ejemplo 001</t>
  </si>
  <si>
    <t xml:space="preserve">P-002</t>
  </si>
  <si>
    <t xml:space="preserve">Ejemplo 002</t>
  </si>
  <si>
    <t xml:space="preserve">P-003</t>
  </si>
  <si>
    <t xml:space="preserve">Posterior al corte</t>
  </si>
  <si>
    <t xml:space="preserve">Ficha del pago seleccionado</t>
  </si>
  <si>
    <t xml:space="preserve">Importe de este pago</t>
  </si>
  <si>
    <t xml:space="preserve">Quien paga</t>
  </si>
  <si>
    <t xml:space="preserve">Completar</t>
  </si>
  <si>
    <t xml:space="preserve">Quien recibe</t>
  </si>
  <si>
    <t xml:space="preserve">Firma de quien recibe __________________________</t>
  </si>
  <si>
    <t xml:space="preserve">Comprueba importe, personas y justificante antes de firmar.</t>
  </si>
  <si>
    <t xml:space="preserve">Esta ficha registra un pago. No certifica la liquidación del alquiler.</t>
  </si>
  <si>
    <t xml:space="preserve">No es factura fiscal ni CFDI. Datos de ejemplo ficticios.</t>
  </si>
  <si>
    <t xml:space="preserve">Cómo utilizar el control de alquiler</t>
  </si>
  <si>
    <t xml:space="preserve">Separar viviendas mediante un código y consultar cada una en el resumen.</t>
  </si>
  <si>
    <t xml:space="preserve">Sustituye los ejemplos en azul. Las fórmulas están en negro y las referencias directas en verde.</t>
  </si>
  <si>
    <t xml:space="preserve">Resumen: selecciona año, fecha de corte, moneda e inmueble. Un asterisco (*) incluye todas las unidades.</t>
  </si>
  <si>
    <t xml:space="preserve">En Rentas registra una fila por inmueble y mes. El periodo es una fecha con día 1. Usa IDs únicos.</t>
  </si>
  <si>
    <t xml:space="preserve">La renta prevista incluye todos los meses registrados del año, incluso los futuros. No es caja cobrada.</t>
  </si>
  <si>
    <t xml:space="preserve">En Pagos registra cada abono una sola vez, enlazado al ID de renta. Se permiten varios pagos por renta.</t>
  </si>
  <si>
    <t xml:space="preserve">Se incluyen pagos con fecha menor o igual al corte. Los posteriores se conservan pero no reducen el saldo.</t>
  </si>
  <si>
    <t xml:space="preserve">El resumen agrupa por mes de renta, no por mes de ingreso bancario. El filtro anual no es un informe fiscal.</t>
  </si>
  <si>
    <t xml:space="preserve">Saldo = renta menos abonos al corte. Vencido significa saldo positivo y vencimiento anterior al corte.</t>
  </si>
  <si>
    <t xml:space="preserve">Corrige las alertas antes de usar los totales. Un exceso de pago se muestra como saldo negativo.</t>
  </si>
  <si>
    <t xml:space="preserve">El filtro de inmueble admite comodines de Excel. Usa códigos sencillos sin *, ? ni ~ y comprueba la selección.</t>
  </si>
  <si>
    <t xml:space="preserve">Capacidad: 24 rentas y 48 pagos. Fuera de esas filas debes ampliar fórmulas, validaciones e impresión.</t>
  </si>
  <si>
    <t xml:space="preserve">Recibo: selecciona un ID de pago único y completa las personas. La firma queda en blanco.</t>
  </si>
  <si>
    <t xml:space="preserve">El PDF contiene una muestra imprimible. Tras editar, exporta otro PDF y comprueba todas las hojas.</t>
  </si>
  <si>
    <t xml:space="preserve">No calcula fianzas, impuestos, intereses, prorrateos ni aumentos legales. Registra sólo rentas pactadas.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</si>
</sst>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mmm\ yyyy"/>
    <numFmt numFmtId="167" formatCode="#,##0.00;\(#,##0.00\);0.00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1A1A2E"/>
      <name val="Arial"/>
      <family val="0"/>
      <charset val="1"/>
    </font>
    <font>
      <b val="true"/>
      <sz val="16"/>
      <color rgb="FF425942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DF"/>
        <bgColor rgb="FFFCE6E6"/>
      </patternFill>
    </fill>
    <fill>
      <patternFill patternType="solid">
        <fgColor rgb="FF425942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425942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  <dxf>
      <font>
        <b val="1"/>
        <color rgb="FFA51D1D"/>
      </font>
      <fill>
        <patternFill>
          <bgColor rgb="FFFCE6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6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25942"/>
      <rgbColor rgb="FF969696"/>
      <rgbColor rgb="FF003366"/>
      <rgbColor rgb="FF339966"/>
      <rgbColor rgb="FF003300"/>
      <rgbColor rgb="FF333300"/>
      <rgbColor rgb="FFA51D1D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1"/>
    <col collapsed="false" customWidth="true" hidden="false" outlineLevel="0" max="3" min="2" style="0" width="21"/>
    <col collapsed="false" customWidth="true" hidden="false" outlineLevel="0" max="6" min="4" style="0" width="22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</row>
    <row r="2" customFormat="false" ht="25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</row>
    <row r="5" customFormat="false" ht="25" hidden="false" customHeight="true" outlineLevel="0" collapsed="false">
      <c r="A5" s="1" t="s">
        <v>1</v>
      </c>
      <c r="B5" s="4" t="n">
        <v>2026</v>
      </c>
      <c r="C5" s="1"/>
      <c r="D5" s="1" t="s">
        <v>2</v>
      </c>
      <c r="E5" s="5" t="n">
        <v>46293</v>
      </c>
      <c r="F5" s="1"/>
    </row>
    <row r="6" customFormat="false" ht="25" hidden="false" customHeight="true" outlineLevel="0" collapsed="false">
      <c r="A6" s="1" t="s">
        <v>3</v>
      </c>
      <c r="B6" s="4" t="s">
        <v>4</v>
      </c>
      <c r="C6" s="1"/>
      <c r="D6" s="1" t="s">
        <v>5</v>
      </c>
      <c r="E6" s="4" t="s">
        <v>6</v>
      </c>
      <c r="F6" s="1"/>
    </row>
    <row r="7" customFormat="false" ht="25" hidden="false" customHeight="true" outlineLevel="0" collapsed="false">
      <c r="A7" s="1"/>
      <c r="B7" s="1"/>
      <c r="C7" s="1"/>
      <c r="D7" s="1"/>
      <c r="E7" s="1"/>
      <c r="F7" s="1"/>
    </row>
    <row r="8" customFormat="false" ht="25" hidden="false" customHeight="true" outlineLevel="0" collapsed="false">
      <c r="A8" s="1"/>
      <c r="B8" s="1"/>
      <c r="C8" s="1"/>
      <c r="D8" s="1"/>
      <c r="E8" s="1"/>
      <c r="F8" s="1"/>
    </row>
    <row r="9" customFormat="false" ht="38" hidden="false" customHeight="true" outlineLevel="0" collapsed="false">
      <c r="A9" s="6" t="s">
        <v>7</v>
      </c>
      <c r="B9" s="6" t="s">
        <v>8</v>
      </c>
      <c r="C9" s="6" t="s">
        <v>9</v>
      </c>
      <c r="D9" s="6" t="s">
        <v>10</v>
      </c>
      <c r="E9" s="1"/>
      <c r="F9" s="1"/>
    </row>
    <row r="10" customFormat="false" ht="25" hidden="false" customHeight="true" outlineLevel="0" collapsed="false">
      <c r="A10" s="7" t="n">
        <f aca="false">DATE($B$5,1,1)</f>
        <v>46023</v>
      </c>
      <c r="B10" s="8" t="n">
        <f aca="false">SUMIFS(Rentas!$E$8:$E$31,Rentas!$C$8:$C$31,A10,Rentas!$B$8:$B$31,$B$6)</f>
        <v>1700</v>
      </c>
      <c r="C10" s="8" t="n">
        <f aca="false">SUMIFS(Rentas!$F$8:$F$31,Rentas!$C$8:$C$31,A10,Rentas!$B$8:$B$31,$B$6)</f>
        <v>500</v>
      </c>
      <c r="D10" s="8" t="n">
        <f aca="false">SUMIFS(Rentas!$G$8:$G$31,Rentas!$C$8:$C$31,A10,Rentas!$B$8:$B$31,$B$6)</f>
        <v>1200</v>
      </c>
      <c r="E10" s="1"/>
      <c r="F10" s="1"/>
    </row>
    <row r="11" customFormat="false" ht="25" hidden="false" customHeight="true" outlineLevel="0" collapsed="false">
      <c r="A11" s="7" t="n">
        <f aca="false">DATE($B$5,2,1)</f>
        <v>46054</v>
      </c>
      <c r="B11" s="8" t="n">
        <f aca="false">SUMIFS(Rentas!$E$8:$E$31,Rentas!$C$8:$C$31,A11,Rentas!$B$8:$B$31,$B$6)</f>
        <v>1700</v>
      </c>
      <c r="C11" s="8" t="n">
        <f aca="false">SUMIFS(Rentas!$F$8:$F$31,Rentas!$C$8:$C$31,A11,Rentas!$B$8:$B$31,$B$6)</f>
        <v>0</v>
      </c>
      <c r="D11" s="8" t="n">
        <f aca="false">SUMIFS(Rentas!$G$8:$G$31,Rentas!$C$8:$C$31,A11,Rentas!$B$8:$B$31,$B$6)</f>
        <v>1700</v>
      </c>
      <c r="E11" s="1"/>
      <c r="F11" s="1"/>
    </row>
    <row r="12" customFormat="false" ht="25" hidden="false" customHeight="true" outlineLevel="0" collapsed="false">
      <c r="A12" s="7" t="n">
        <f aca="false">DATE($B$5,3,1)</f>
        <v>46082</v>
      </c>
      <c r="B12" s="8" t="n">
        <f aca="false">SUMIFS(Rentas!$E$8:$E$31,Rentas!$C$8:$C$31,A12,Rentas!$B$8:$B$31,$B$6)</f>
        <v>1700</v>
      </c>
      <c r="C12" s="8" t="n">
        <f aca="false">SUMIFS(Rentas!$F$8:$F$31,Rentas!$C$8:$C$31,A12,Rentas!$B$8:$B$31,$B$6)</f>
        <v>0</v>
      </c>
      <c r="D12" s="8" t="n">
        <f aca="false">SUMIFS(Rentas!$G$8:$G$31,Rentas!$C$8:$C$31,A12,Rentas!$B$8:$B$31,$B$6)</f>
        <v>1700</v>
      </c>
      <c r="E12" s="1"/>
      <c r="F12" s="1"/>
    </row>
    <row r="13" customFormat="false" ht="25" hidden="false" customHeight="true" outlineLevel="0" collapsed="false">
      <c r="A13" s="7" t="n">
        <f aca="false">DATE($B$5,4,1)</f>
        <v>46113</v>
      </c>
      <c r="B13" s="8" t="n">
        <f aca="false">SUMIFS(Rentas!$E$8:$E$31,Rentas!$C$8:$C$31,A13,Rentas!$B$8:$B$31,$B$6)</f>
        <v>1700</v>
      </c>
      <c r="C13" s="8" t="n">
        <f aca="false">SUMIFS(Rentas!$F$8:$F$31,Rentas!$C$8:$C$31,A13,Rentas!$B$8:$B$31,$B$6)</f>
        <v>0</v>
      </c>
      <c r="D13" s="8" t="n">
        <f aca="false">SUMIFS(Rentas!$G$8:$G$31,Rentas!$C$8:$C$31,A13,Rentas!$B$8:$B$31,$B$6)</f>
        <v>1700</v>
      </c>
      <c r="E13" s="1"/>
      <c r="F13" s="1"/>
    </row>
    <row r="14" customFormat="false" ht="25" hidden="false" customHeight="true" outlineLevel="0" collapsed="false">
      <c r="A14" s="7" t="n">
        <f aca="false">DATE($B$5,5,1)</f>
        <v>46143</v>
      </c>
      <c r="B14" s="8" t="n">
        <f aca="false">SUMIFS(Rentas!$E$8:$E$31,Rentas!$C$8:$C$31,A14,Rentas!$B$8:$B$31,$B$6)</f>
        <v>0</v>
      </c>
      <c r="C14" s="8" t="n">
        <f aca="false">SUMIFS(Rentas!$F$8:$F$31,Rentas!$C$8:$C$31,A14,Rentas!$B$8:$B$31,$B$6)</f>
        <v>0</v>
      </c>
      <c r="D14" s="8" t="n">
        <f aca="false">SUMIFS(Rentas!$G$8:$G$31,Rentas!$C$8:$C$31,A14,Rentas!$B$8:$B$31,$B$6)</f>
        <v>0</v>
      </c>
      <c r="E14" s="1"/>
      <c r="F14" s="1"/>
    </row>
    <row r="15" customFormat="false" ht="25" hidden="false" customHeight="true" outlineLevel="0" collapsed="false">
      <c r="A15" s="7" t="n">
        <f aca="false">DATE($B$5,6,1)</f>
        <v>46174</v>
      </c>
      <c r="B15" s="8" t="n">
        <f aca="false">SUMIFS(Rentas!$E$8:$E$31,Rentas!$C$8:$C$31,A15,Rentas!$B$8:$B$31,$B$6)</f>
        <v>0</v>
      </c>
      <c r="C15" s="8" t="n">
        <f aca="false">SUMIFS(Rentas!$F$8:$F$31,Rentas!$C$8:$C$31,A15,Rentas!$B$8:$B$31,$B$6)</f>
        <v>0</v>
      </c>
      <c r="D15" s="8" t="n">
        <f aca="false">SUMIFS(Rentas!$G$8:$G$31,Rentas!$C$8:$C$31,A15,Rentas!$B$8:$B$31,$B$6)</f>
        <v>0</v>
      </c>
      <c r="E15" s="1"/>
      <c r="F15" s="1"/>
    </row>
    <row r="16" customFormat="false" ht="25" hidden="false" customHeight="true" outlineLevel="0" collapsed="false">
      <c r="A16" s="7" t="n">
        <f aca="false">DATE($B$5,7,1)</f>
        <v>46204</v>
      </c>
      <c r="B16" s="8" t="n">
        <f aca="false">SUMIFS(Rentas!$E$8:$E$31,Rentas!$C$8:$C$31,A16,Rentas!$B$8:$B$31,$B$6)</f>
        <v>0</v>
      </c>
      <c r="C16" s="8" t="n">
        <f aca="false">SUMIFS(Rentas!$F$8:$F$31,Rentas!$C$8:$C$31,A16,Rentas!$B$8:$B$31,$B$6)</f>
        <v>0</v>
      </c>
      <c r="D16" s="8" t="n">
        <f aca="false">SUMIFS(Rentas!$G$8:$G$31,Rentas!$C$8:$C$31,A16,Rentas!$B$8:$B$31,$B$6)</f>
        <v>0</v>
      </c>
      <c r="E16" s="1"/>
      <c r="F16" s="1"/>
    </row>
    <row r="17" customFormat="false" ht="25" hidden="false" customHeight="true" outlineLevel="0" collapsed="false">
      <c r="A17" s="7" t="n">
        <f aca="false">DATE($B$5,8,1)</f>
        <v>46235</v>
      </c>
      <c r="B17" s="8" t="n">
        <f aca="false">SUMIFS(Rentas!$E$8:$E$31,Rentas!$C$8:$C$31,A17,Rentas!$B$8:$B$31,$B$6)</f>
        <v>0</v>
      </c>
      <c r="C17" s="8" t="n">
        <f aca="false">SUMIFS(Rentas!$F$8:$F$31,Rentas!$C$8:$C$31,A17,Rentas!$B$8:$B$31,$B$6)</f>
        <v>0</v>
      </c>
      <c r="D17" s="8" t="n">
        <f aca="false">SUMIFS(Rentas!$G$8:$G$31,Rentas!$C$8:$C$31,A17,Rentas!$B$8:$B$31,$B$6)</f>
        <v>0</v>
      </c>
      <c r="E17" s="1"/>
      <c r="F17" s="1"/>
    </row>
    <row r="18" customFormat="false" ht="25" hidden="false" customHeight="true" outlineLevel="0" collapsed="false">
      <c r="A18" s="7" t="n">
        <f aca="false">DATE($B$5,9,1)</f>
        <v>46266</v>
      </c>
      <c r="B18" s="8" t="n">
        <f aca="false">SUMIFS(Rentas!$E$8:$E$31,Rentas!$C$8:$C$31,A18,Rentas!$B$8:$B$31,$B$6)</f>
        <v>0</v>
      </c>
      <c r="C18" s="8" t="n">
        <f aca="false">SUMIFS(Rentas!$F$8:$F$31,Rentas!$C$8:$C$31,A18,Rentas!$B$8:$B$31,$B$6)</f>
        <v>0</v>
      </c>
      <c r="D18" s="8" t="n">
        <f aca="false">SUMIFS(Rentas!$G$8:$G$31,Rentas!$C$8:$C$31,A18,Rentas!$B$8:$B$31,$B$6)</f>
        <v>0</v>
      </c>
      <c r="E18" s="1"/>
      <c r="F18" s="1"/>
    </row>
    <row r="19" customFormat="false" ht="25" hidden="false" customHeight="true" outlineLevel="0" collapsed="false">
      <c r="A19" s="7" t="n">
        <f aca="false">DATE($B$5,10,1)</f>
        <v>46296</v>
      </c>
      <c r="B19" s="8" t="n">
        <f aca="false">SUMIFS(Rentas!$E$8:$E$31,Rentas!$C$8:$C$31,A19,Rentas!$B$8:$B$31,$B$6)</f>
        <v>0</v>
      </c>
      <c r="C19" s="8" t="n">
        <f aca="false">SUMIFS(Rentas!$F$8:$F$31,Rentas!$C$8:$C$31,A19,Rentas!$B$8:$B$31,$B$6)</f>
        <v>0</v>
      </c>
      <c r="D19" s="8" t="n">
        <f aca="false">SUMIFS(Rentas!$G$8:$G$31,Rentas!$C$8:$C$31,A19,Rentas!$B$8:$B$31,$B$6)</f>
        <v>0</v>
      </c>
      <c r="E19" s="1"/>
      <c r="F19" s="1"/>
    </row>
    <row r="20" customFormat="false" ht="25" hidden="false" customHeight="true" outlineLevel="0" collapsed="false">
      <c r="A20" s="7" t="n">
        <f aca="false">DATE($B$5,11,1)</f>
        <v>46327</v>
      </c>
      <c r="B20" s="8" t="n">
        <f aca="false">SUMIFS(Rentas!$E$8:$E$31,Rentas!$C$8:$C$31,A20,Rentas!$B$8:$B$31,$B$6)</f>
        <v>0</v>
      </c>
      <c r="C20" s="8" t="n">
        <f aca="false">SUMIFS(Rentas!$F$8:$F$31,Rentas!$C$8:$C$31,A20,Rentas!$B$8:$B$31,$B$6)</f>
        <v>0</v>
      </c>
      <c r="D20" s="8" t="n">
        <f aca="false">SUMIFS(Rentas!$G$8:$G$31,Rentas!$C$8:$C$31,A20,Rentas!$B$8:$B$31,$B$6)</f>
        <v>0</v>
      </c>
      <c r="E20" s="1"/>
      <c r="F20" s="1"/>
    </row>
    <row r="21" customFormat="false" ht="25" hidden="false" customHeight="true" outlineLevel="0" collapsed="false">
      <c r="A21" s="7" t="n">
        <f aca="false">DATE($B$5,12,1)</f>
        <v>46357</v>
      </c>
      <c r="B21" s="8" t="n">
        <f aca="false">SUMIFS(Rentas!$E$8:$E$31,Rentas!$C$8:$C$31,A21,Rentas!$B$8:$B$31,$B$6)</f>
        <v>0</v>
      </c>
      <c r="C21" s="8" t="n">
        <f aca="false">SUMIFS(Rentas!$F$8:$F$31,Rentas!$C$8:$C$31,A21,Rentas!$B$8:$B$31,$B$6)</f>
        <v>0</v>
      </c>
      <c r="D21" s="8" t="n">
        <f aca="false">SUMIFS(Rentas!$G$8:$G$31,Rentas!$C$8:$C$31,A21,Rentas!$B$8:$B$31,$B$6)</f>
        <v>0</v>
      </c>
      <c r="E21" s="1"/>
      <c r="F21" s="1"/>
    </row>
    <row r="22" customFormat="false" ht="25" hidden="false" customHeight="true" outlineLevel="0" collapsed="false">
      <c r="A22" s="1"/>
      <c r="B22" s="9"/>
      <c r="C22" s="9"/>
      <c r="D22" s="9"/>
      <c r="E22" s="1"/>
      <c r="F22" s="1"/>
    </row>
    <row r="23" customFormat="false" ht="25" hidden="false" customHeight="true" outlineLevel="0" collapsed="false">
      <c r="A23" s="1" t="s">
        <v>11</v>
      </c>
      <c r="B23" s="8" t="n">
        <f aca="false">SUM(B10:B21)</f>
        <v>6800</v>
      </c>
      <c r="C23" s="8" t="n">
        <f aca="false">SUM(C10:C21)</f>
        <v>500</v>
      </c>
      <c r="D23" s="8" t="n">
        <f aca="false">SUM(D10:D21)</f>
        <v>6300</v>
      </c>
      <c r="E23" s="1"/>
      <c r="F23" s="1"/>
    </row>
    <row r="24" customFormat="false" ht="25" hidden="false" customHeight="true" outlineLevel="0" collapsed="false">
      <c r="A24" s="1"/>
      <c r="B24" s="1"/>
      <c r="C24" s="1"/>
      <c r="D24" s="1"/>
      <c r="E24" s="1"/>
      <c r="F24" s="1"/>
    </row>
    <row r="25" customFormat="false" ht="25" hidden="false" customHeight="true" outlineLevel="0" collapsed="false">
      <c r="A25" s="1" t="s">
        <v>12</v>
      </c>
      <c r="B25" s="10" t="n">
        <f aca="false">COUNTIFS(Rentas!I8:I31,"REVISAR*")+COUNTIFS(Pagos!G8:G55,"REVISAR*")</f>
        <v>0</v>
      </c>
      <c r="C25" s="1"/>
      <c r="D25" s="1"/>
      <c r="E25" s="1"/>
      <c r="F25" s="1"/>
    </row>
    <row r="26" customFormat="false" ht="25" hidden="false" customHeight="true" outlineLevel="0" collapsed="false">
      <c r="A26" s="10" t="str">
        <f aca="false">IF(OR(NOT(ISNUMBER(B5)),B5&lt;1900,B5&gt;2100,MOD(B5,1)&lt;&gt;0,NOT(ISNUMBER(E5)),E5&lt;=0,B6="",E6=""),"REVISAR filtros",IF(B25&gt;0,"REVISAR registros antes de usar los totales","Comprueba también tus justificantes"))</f>
        <v>Comprueba también tus justificantes</v>
      </c>
      <c r="B26" s="1"/>
      <c r="C26" s="1"/>
      <c r="D26" s="1"/>
      <c r="E26" s="1"/>
      <c r="F26" s="1"/>
    </row>
    <row r="27" customFormat="false" ht="25" hidden="false" customHeight="true" outlineLevel="0" collapsed="false">
      <c r="A27" s="1"/>
      <c r="B27" s="1"/>
      <c r="C27" s="1"/>
      <c r="D27" s="1"/>
      <c r="E27" s="1"/>
      <c r="F27" s="1"/>
    </row>
    <row r="28" customFormat="false" ht="25" hidden="false" customHeight="true" outlineLevel="0" collapsed="false">
      <c r="A28" s="1" t="s">
        <v>13</v>
      </c>
      <c r="B28" s="1"/>
      <c r="C28" s="1"/>
      <c r="D28" s="1"/>
      <c r="E28" s="1"/>
      <c r="F28" s="1"/>
    </row>
    <row r="29" customFormat="false" ht="25" hidden="false" customHeight="true" outlineLevel="0" collapsed="false">
      <c r="A29" s="1" t="s">
        <v>14</v>
      </c>
      <c r="B29" s="1"/>
      <c r="C29" s="1"/>
      <c r="D29" s="1"/>
      <c r="E29" s="1"/>
      <c r="F29" s="1"/>
    </row>
  </sheetData>
  <conditionalFormatting sqref="A26">
    <cfRule type="containsText" priority="2" operator="containsText" aboveAverage="0" equalAverage="0" bottom="0" percent="0" rank="0" text="REVISAR" dxfId="0">
      <formula>NOT(ISERROR(SEARCH("REVISAR",A26)))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3"/>
    <col collapsed="false" customWidth="true" hidden="false" outlineLevel="0" max="7" min="3" style="0" width="18"/>
    <col collapsed="false" customWidth="true" hidden="false" outlineLevel="0" max="10" min="8" style="0" width="25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25" hidden="false" customHeight="true" outlineLevel="0" collapsed="false">
      <c r="A2" s="2" t="s">
        <v>15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2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</row>
    <row r="7" customFormat="false" ht="38" hidden="false" customHeight="true" outlineLevel="0" collapsed="false">
      <c r="A7" s="11" t="s">
        <v>16</v>
      </c>
      <c r="B7" s="11" t="s">
        <v>17</v>
      </c>
      <c r="C7" s="11" t="s">
        <v>7</v>
      </c>
      <c r="D7" s="11" t="s">
        <v>18</v>
      </c>
      <c r="E7" s="11" t="s">
        <v>19</v>
      </c>
      <c r="F7" s="11" t="s">
        <v>9</v>
      </c>
      <c r="G7" s="11" t="s">
        <v>10</v>
      </c>
      <c r="H7" s="11" t="s">
        <v>20</v>
      </c>
      <c r="I7" s="11" t="s">
        <v>21</v>
      </c>
      <c r="J7" s="11" t="s">
        <v>22</v>
      </c>
    </row>
    <row r="8" customFormat="false" ht="32" hidden="false" customHeight="true" outlineLevel="0" collapsed="false">
      <c r="A8" s="4" t="s">
        <v>23</v>
      </c>
      <c r="B8" s="4" t="s">
        <v>24</v>
      </c>
      <c r="C8" s="5" t="n">
        <v>46023</v>
      </c>
      <c r="D8" s="5" t="n">
        <v>46027</v>
      </c>
      <c r="E8" s="12" t="n">
        <v>850</v>
      </c>
      <c r="F8" s="8" t="n">
        <f aca="false">IF(A8="","",SUMIFS(Pagos!$D$8:$D$55,Pagos!$B$8:$B$55,A8,Pagos!$C$8:$C$55,"&lt;="&amp;Resumen!$E$5))</f>
        <v>500</v>
      </c>
      <c r="G8" s="8" t="n">
        <f aca="false">IF(A8="","",IF(ISNUMBER(E8),E8-F8,"REVISAR renta"))</f>
        <v>350</v>
      </c>
      <c r="H8" s="13" t="str">
        <f aca="false">IF(A8="","",IF(I8&lt;&gt;"Correcto","REVISAR",IF(G8=0,"Pagado",IF(D8&lt;Resumen!$E$5,"Vencido",IF(F8&gt;0,"Parcial","Pendiente")))))</f>
        <v>Vencido</v>
      </c>
      <c r="I8" s="13" t="str">
        <f aca="false">IF(COUNTA(A8:E8)=0,"",IF(OR(A8="",B8="",COUNTIFS($A$8:$A$31,A8)&lt;&gt;1,COUNTIFS($B$8:$B$31,B8,$C$8:$C$31,C8)&lt;&gt;1,NOT(ISNUMBER(C8)),NOT(ISNUMBER(D8)),NOT(ISNUMBER(E8)),E8&lt;0),"REVISAR renta",IF(DAY(C8)&lt;&gt;1,"REVISAR primer día",IF(G8&lt;0,"REVISAR exceso","Correcto"))))</f>
        <v>Correcto</v>
      </c>
      <c r="J8" s="14" t="s">
        <v>25</v>
      </c>
    </row>
    <row r="9" customFormat="false" ht="32" hidden="false" customHeight="true" outlineLevel="0" collapsed="false">
      <c r="A9" s="4" t="s">
        <v>26</v>
      </c>
      <c r="B9" s="4" t="s">
        <v>27</v>
      </c>
      <c r="C9" s="5" t="n">
        <v>46023</v>
      </c>
      <c r="D9" s="5" t="n">
        <v>46027</v>
      </c>
      <c r="E9" s="12" t="n">
        <v>850</v>
      </c>
      <c r="F9" s="8" t="n">
        <f aca="false">IF(A9="","",SUMIFS(Pagos!$D$8:$D$55,Pagos!$B$8:$B$55,A9,Pagos!$C$8:$C$55,"&lt;="&amp;Resumen!$E$5))</f>
        <v>0</v>
      </c>
      <c r="G9" s="8" t="n">
        <f aca="false">IF(A9="","",IF(ISNUMBER(E9),E9-F9,"REVISAR renta"))</f>
        <v>850</v>
      </c>
      <c r="H9" s="13" t="str">
        <f aca="false">IF(A9="","",IF(I9&lt;&gt;"Correcto","REVISAR",IF(G9=0,"Pagado",IF(D9&lt;Resumen!$E$5,"Vencido",IF(F9&gt;0,"Parcial","Pendiente")))))</f>
        <v>Vencido</v>
      </c>
      <c r="I9" s="13" t="str">
        <f aca="false">IF(COUNTA(A9:E9)=0,"",IF(OR(A9="",B9="",COUNTIFS($A$8:$A$31,A9)&lt;&gt;1,COUNTIFS($B$8:$B$31,B9,$C$8:$C$31,C9)&lt;&gt;1,NOT(ISNUMBER(C9)),NOT(ISNUMBER(D9)),NOT(ISNUMBER(E9)),E9&lt;0),"REVISAR renta",IF(DAY(C9)&lt;&gt;1,"REVISAR primer día",IF(G9&lt;0,"REVISAR exceso","Correcto"))))</f>
        <v>Correcto</v>
      </c>
      <c r="J9" s="14"/>
    </row>
    <row r="10" customFormat="false" ht="32" hidden="false" customHeight="true" outlineLevel="0" collapsed="false">
      <c r="A10" s="4" t="s">
        <v>28</v>
      </c>
      <c r="B10" s="4" t="s">
        <v>24</v>
      </c>
      <c r="C10" s="5" t="n">
        <v>46054</v>
      </c>
      <c r="D10" s="5" t="n">
        <v>46058</v>
      </c>
      <c r="E10" s="12" t="n">
        <v>850</v>
      </c>
      <c r="F10" s="8" t="n">
        <f aca="false">IF(A10="","",SUMIFS(Pagos!$D$8:$D$55,Pagos!$B$8:$B$55,A10,Pagos!$C$8:$C$55,"&lt;="&amp;Resumen!$E$5))</f>
        <v>0</v>
      </c>
      <c r="G10" s="8" t="n">
        <f aca="false">IF(A10="","",IF(ISNUMBER(E10),E10-F10,"REVISAR renta"))</f>
        <v>850</v>
      </c>
      <c r="H10" s="13" t="str">
        <f aca="false">IF(A10="","",IF(I10&lt;&gt;"Correcto","REVISAR",IF(G10=0,"Pagado",IF(D10&lt;Resumen!$E$5,"Vencido",IF(F10&gt;0,"Parcial","Pendiente")))))</f>
        <v>Vencido</v>
      </c>
      <c r="I10" s="13" t="str">
        <f aca="false">IF(COUNTA(A10:E10)=0,"",IF(OR(A10="",B10="",COUNTIFS($A$8:$A$31,A10)&lt;&gt;1,COUNTIFS($B$8:$B$31,B10,$C$8:$C$31,C10)&lt;&gt;1,NOT(ISNUMBER(C10)),NOT(ISNUMBER(D10)),NOT(ISNUMBER(E10)),E10&lt;0),"REVISAR renta",IF(DAY(C10)&lt;&gt;1,"REVISAR primer día",IF(G10&lt;0,"REVISAR exceso","Correcto"))))</f>
        <v>Correcto</v>
      </c>
      <c r="J10" s="14"/>
    </row>
    <row r="11" customFormat="false" ht="32" hidden="false" customHeight="true" outlineLevel="0" collapsed="false">
      <c r="A11" s="4" t="s">
        <v>29</v>
      </c>
      <c r="B11" s="4" t="s">
        <v>27</v>
      </c>
      <c r="C11" s="5" t="n">
        <v>46054</v>
      </c>
      <c r="D11" s="5" t="n">
        <v>46058</v>
      </c>
      <c r="E11" s="12" t="n">
        <v>850</v>
      </c>
      <c r="F11" s="8" t="n">
        <f aca="false">IF(A11="","",SUMIFS(Pagos!$D$8:$D$55,Pagos!$B$8:$B$55,A11,Pagos!$C$8:$C$55,"&lt;="&amp;Resumen!$E$5))</f>
        <v>0</v>
      </c>
      <c r="G11" s="8" t="n">
        <f aca="false">IF(A11="","",IF(ISNUMBER(E11),E11-F11,"REVISAR renta"))</f>
        <v>850</v>
      </c>
      <c r="H11" s="13" t="str">
        <f aca="false">IF(A11="","",IF(I11&lt;&gt;"Correcto","REVISAR",IF(G11=0,"Pagado",IF(D11&lt;Resumen!$E$5,"Vencido",IF(F11&gt;0,"Parcial","Pendiente")))))</f>
        <v>Vencido</v>
      </c>
      <c r="I11" s="13" t="str">
        <f aca="false">IF(COUNTA(A11:E11)=0,"",IF(OR(A11="",B11="",COUNTIFS($A$8:$A$31,A11)&lt;&gt;1,COUNTIFS($B$8:$B$31,B11,$C$8:$C$31,C11)&lt;&gt;1,NOT(ISNUMBER(C11)),NOT(ISNUMBER(D11)),NOT(ISNUMBER(E11)),E11&lt;0),"REVISAR renta",IF(DAY(C11)&lt;&gt;1,"REVISAR primer día",IF(G11&lt;0,"REVISAR exceso","Correcto"))))</f>
        <v>Correcto</v>
      </c>
      <c r="J11" s="14"/>
    </row>
    <row r="12" customFormat="false" ht="32" hidden="false" customHeight="true" outlineLevel="0" collapsed="false">
      <c r="A12" s="4" t="s">
        <v>30</v>
      </c>
      <c r="B12" s="4" t="s">
        <v>24</v>
      </c>
      <c r="C12" s="5" t="n">
        <v>46082</v>
      </c>
      <c r="D12" s="5" t="n">
        <v>46086</v>
      </c>
      <c r="E12" s="12" t="n">
        <v>850</v>
      </c>
      <c r="F12" s="8" t="n">
        <f aca="false">IF(A12="","",SUMIFS(Pagos!$D$8:$D$55,Pagos!$B$8:$B$55,A12,Pagos!$C$8:$C$55,"&lt;="&amp;Resumen!$E$5))</f>
        <v>0</v>
      </c>
      <c r="G12" s="8" t="n">
        <f aca="false">IF(A12="","",IF(ISNUMBER(E12),E12-F12,"REVISAR renta"))</f>
        <v>850</v>
      </c>
      <c r="H12" s="13" t="str">
        <f aca="false">IF(A12="","",IF(I12&lt;&gt;"Correcto","REVISAR",IF(G12=0,"Pagado",IF(D12&lt;Resumen!$E$5,"Vencido",IF(F12&gt;0,"Parcial","Pendiente")))))</f>
        <v>Vencido</v>
      </c>
      <c r="I12" s="13" t="str">
        <f aca="false">IF(COUNTA(A12:E12)=0,"",IF(OR(A12="",B12="",COUNTIFS($A$8:$A$31,A12)&lt;&gt;1,COUNTIFS($B$8:$B$31,B12,$C$8:$C$31,C12)&lt;&gt;1,NOT(ISNUMBER(C12)),NOT(ISNUMBER(D12)),NOT(ISNUMBER(E12)),E12&lt;0),"REVISAR renta",IF(DAY(C12)&lt;&gt;1,"REVISAR primer día",IF(G12&lt;0,"REVISAR exceso","Correcto"))))</f>
        <v>Correcto</v>
      </c>
      <c r="J12" s="14"/>
    </row>
    <row r="13" customFormat="false" ht="32" hidden="false" customHeight="true" outlineLevel="0" collapsed="false">
      <c r="A13" s="4" t="s">
        <v>31</v>
      </c>
      <c r="B13" s="4" t="s">
        <v>27</v>
      </c>
      <c r="C13" s="5" t="n">
        <v>46082</v>
      </c>
      <c r="D13" s="5" t="n">
        <v>46086</v>
      </c>
      <c r="E13" s="12" t="n">
        <v>850</v>
      </c>
      <c r="F13" s="8" t="n">
        <f aca="false">IF(A13="","",SUMIFS(Pagos!$D$8:$D$55,Pagos!$B$8:$B$55,A13,Pagos!$C$8:$C$55,"&lt;="&amp;Resumen!$E$5))</f>
        <v>0</v>
      </c>
      <c r="G13" s="8" t="n">
        <f aca="false">IF(A13="","",IF(ISNUMBER(E13),E13-F13,"REVISAR renta"))</f>
        <v>850</v>
      </c>
      <c r="H13" s="13" t="str">
        <f aca="false">IF(A13="","",IF(I13&lt;&gt;"Correcto","REVISAR",IF(G13=0,"Pagado",IF(D13&lt;Resumen!$E$5,"Vencido",IF(F13&gt;0,"Parcial","Pendiente")))))</f>
        <v>Vencido</v>
      </c>
      <c r="I13" s="13" t="str">
        <f aca="false">IF(COUNTA(A13:E13)=0,"",IF(OR(A13="",B13="",COUNTIFS($A$8:$A$31,A13)&lt;&gt;1,COUNTIFS($B$8:$B$31,B13,$C$8:$C$31,C13)&lt;&gt;1,NOT(ISNUMBER(C13)),NOT(ISNUMBER(D13)),NOT(ISNUMBER(E13)),E13&lt;0),"REVISAR renta",IF(DAY(C13)&lt;&gt;1,"REVISAR primer día",IF(G13&lt;0,"REVISAR exceso","Correcto"))))</f>
        <v>Correcto</v>
      </c>
      <c r="J13" s="14"/>
    </row>
    <row r="14" customFormat="false" ht="32" hidden="false" customHeight="true" outlineLevel="0" collapsed="false">
      <c r="A14" s="4" t="s">
        <v>32</v>
      </c>
      <c r="B14" s="4" t="s">
        <v>24</v>
      </c>
      <c r="C14" s="5" t="n">
        <v>46113</v>
      </c>
      <c r="D14" s="5" t="n">
        <v>46117</v>
      </c>
      <c r="E14" s="12" t="n">
        <v>850</v>
      </c>
      <c r="F14" s="8" t="n">
        <f aca="false">IF(A14="","",SUMIFS(Pagos!$D$8:$D$55,Pagos!$B$8:$B$55,A14,Pagos!$C$8:$C$55,"&lt;="&amp;Resumen!$E$5))</f>
        <v>0</v>
      </c>
      <c r="G14" s="8" t="n">
        <f aca="false">IF(A14="","",IF(ISNUMBER(E14),E14-F14,"REVISAR renta"))</f>
        <v>850</v>
      </c>
      <c r="H14" s="13" t="str">
        <f aca="false">IF(A14="","",IF(I14&lt;&gt;"Correcto","REVISAR",IF(G14=0,"Pagado",IF(D14&lt;Resumen!$E$5,"Vencido",IF(F14&gt;0,"Parcial","Pendiente")))))</f>
        <v>Vencido</v>
      </c>
      <c r="I14" s="13" t="str">
        <f aca="false">IF(COUNTA(A14:E14)=0,"",IF(OR(A14="",B14="",COUNTIFS($A$8:$A$31,A14)&lt;&gt;1,COUNTIFS($B$8:$B$31,B14,$C$8:$C$31,C14)&lt;&gt;1,NOT(ISNUMBER(C14)),NOT(ISNUMBER(D14)),NOT(ISNUMBER(E14)),E14&lt;0),"REVISAR renta",IF(DAY(C14)&lt;&gt;1,"REVISAR primer día",IF(G14&lt;0,"REVISAR exceso","Correcto"))))</f>
        <v>Correcto</v>
      </c>
      <c r="J14" s="14"/>
    </row>
    <row r="15" customFormat="false" ht="32" hidden="false" customHeight="true" outlineLevel="0" collapsed="false">
      <c r="A15" s="4" t="s">
        <v>33</v>
      </c>
      <c r="B15" s="4" t="s">
        <v>27</v>
      </c>
      <c r="C15" s="5" t="n">
        <v>46113</v>
      </c>
      <c r="D15" s="5" t="n">
        <v>46117</v>
      </c>
      <c r="E15" s="12" t="n">
        <v>850</v>
      </c>
      <c r="F15" s="8" t="n">
        <f aca="false">IF(A15="","",SUMIFS(Pagos!$D$8:$D$55,Pagos!$B$8:$B$55,A15,Pagos!$C$8:$C$55,"&lt;="&amp;Resumen!$E$5))</f>
        <v>0</v>
      </c>
      <c r="G15" s="8" t="n">
        <f aca="false">IF(A15="","",IF(ISNUMBER(E15),E15-F15,"REVISAR renta"))</f>
        <v>850</v>
      </c>
      <c r="H15" s="13" t="str">
        <f aca="false">IF(A15="","",IF(I15&lt;&gt;"Correcto","REVISAR",IF(G15=0,"Pagado",IF(D15&lt;Resumen!$E$5,"Vencido",IF(F15&gt;0,"Parcial","Pendiente")))))</f>
        <v>Vencido</v>
      </c>
      <c r="I15" s="13" t="str">
        <f aca="false">IF(COUNTA(A15:E15)=0,"",IF(OR(A15="",B15="",COUNTIFS($A$8:$A$31,A15)&lt;&gt;1,COUNTIFS($B$8:$B$31,B15,$C$8:$C$31,C15)&lt;&gt;1,NOT(ISNUMBER(C15)),NOT(ISNUMBER(D15)),NOT(ISNUMBER(E15)),E15&lt;0),"REVISAR renta",IF(DAY(C15)&lt;&gt;1,"REVISAR primer día",IF(G15&lt;0,"REVISAR exceso","Correcto"))))</f>
        <v>Correcto</v>
      </c>
      <c r="J15" s="14"/>
    </row>
    <row r="16" customFormat="false" ht="32" hidden="false" customHeight="true" outlineLevel="0" collapsed="false">
      <c r="A16" s="4"/>
      <c r="B16" s="4"/>
      <c r="C16" s="5"/>
      <c r="D16" s="5"/>
      <c r="E16" s="12"/>
      <c r="F16" s="8" t="str">
        <f aca="false">IF(A16="","",SUMIFS(Pagos!$D$8:$D$55,Pagos!$B$8:$B$55,A16,Pagos!$C$8:$C$55,"&lt;="&amp;Resumen!$E$5))</f>
        <v/>
      </c>
      <c r="G16" s="8" t="str">
        <f aca="false">IF(A16="","",IF(ISNUMBER(E16),E16-F16,"REVISAR renta"))</f>
        <v/>
      </c>
      <c r="H16" s="13" t="str">
        <f aca="false">IF(A16="","",IF(I16&lt;&gt;"Correcto","REVISAR",IF(G16=0,"Pagado",IF(D16&lt;Resumen!$E$5,"Vencido",IF(F16&gt;0,"Parcial","Pendiente")))))</f>
        <v/>
      </c>
      <c r="I16" s="13" t="str">
        <f aca="false">IF(COUNTA(A16:E16)=0,"",IF(OR(A16="",B16="",COUNTIFS($A$8:$A$31,A16)&lt;&gt;1,COUNTIFS($B$8:$B$31,B16,$C$8:$C$31,C16)&lt;&gt;1,NOT(ISNUMBER(C16)),NOT(ISNUMBER(D16)),NOT(ISNUMBER(E16)),E16&lt;0),"REVISAR renta",IF(DAY(C16)&lt;&gt;1,"REVISAR primer día",IF(G16&lt;0,"REVISAR exceso","Correcto"))))</f>
        <v/>
      </c>
      <c r="J16" s="14"/>
    </row>
    <row r="17" customFormat="false" ht="32" hidden="false" customHeight="true" outlineLevel="0" collapsed="false">
      <c r="A17" s="4"/>
      <c r="B17" s="4"/>
      <c r="C17" s="5"/>
      <c r="D17" s="5"/>
      <c r="E17" s="12"/>
      <c r="F17" s="8" t="str">
        <f aca="false">IF(A17="","",SUMIFS(Pagos!$D$8:$D$55,Pagos!$B$8:$B$55,A17,Pagos!$C$8:$C$55,"&lt;="&amp;Resumen!$E$5))</f>
        <v/>
      </c>
      <c r="G17" s="8" t="str">
        <f aca="false">IF(A17="","",IF(ISNUMBER(E17),E17-F17,"REVISAR renta"))</f>
        <v/>
      </c>
      <c r="H17" s="13" t="str">
        <f aca="false">IF(A17="","",IF(I17&lt;&gt;"Correcto","REVISAR",IF(G17=0,"Pagado",IF(D17&lt;Resumen!$E$5,"Vencido",IF(F17&gt;0,"Parcial","Pendiente")))))</f>
        <v/>
      </c>
      <c r="I17" s="13" t="str">
        <f aca="false">IF(COUNTA(A17:E17)=0,"",IF(OR(A17="",B17="",COUNTIFS($A$8:$A$31,A17)&lt;&gt;1,COUNTIFS($B$8:$B$31,B17,$C$8:$C$31,C17)&lt;&gt;1,NOT(ISNUMBER(C17)),NOT(ISNUMBER(D17)),NOT(ISNUMBER(E17)),E17&lt;0),"REVISAR renta",IF(DAY(C17)&lt;&gt;1,"REVISAR primer día",IF(G17&lt;0,"REVISAR exceso","Correcto"))))</f>
        <v/>
      </c>
      <c r="J17" s="14"/>
    </row>
    <row r="18" customFormat="false" ht="32" hidden="false" customHeight="true" outlineLevel="0" collapsed="false">
      <c r="A18" s="4"/>
      <c r="B18" s="4"/>
      <c r="C18" s="5"/>
      <c r="D18" s="5"/>
      <c r="E18" s="12"/>
      <c r="F18" s="8" t="str">
        <f aca="false">IF(A18="","",SUMIFS(Pagos!$D$8:$D$55,Pagos!$B$8:$B$55,A18,Pagos!$C$8:$C$55,"&lt;="&amp;Resumen!$E$5))</f>
        <v/>
      </c>
      <c r="G18" s="8" t="str">
        <f aca="false">IF(A18="","",IF(ISNUMBER(E18),E18-F18,"REVISAR renta"))</f>
        <v/>
      </c>
      <c r="H18" s="13" t="str">
        <f aca="false">IF(A18="","",IF(I18&lt;&gt;"Correcto","REVISAR",IF(G18=0,"Pagado",IF(D18&lt;Resumen!$E$5,"Vencido",IF(F18&gt;0,"Parcial","Pendiente")))))</f>
        <v/>
      </c>
      <c r="I18" s="13" t="str">
        <f aca="false">IF(COUNTA(A18:E18)=0,"",IF(OR(A18="",B18="",COUNTIFS($A$8:$A$31,A18)&lt;&gt;1,COUNTIFS($B$8:$B$31,B18,$C$8:$C$31,C18)&lt;&gt;1,NOT(ISNUMBER(C18)),NOT(ISNUMBER(D18)),NOT(ISNUMBER(E18)),E18&lt;0),"REVISAR renta",IF(DAY(C18)&lt;&gt;1,"REVISAR primer día",IF(G18&lt;0,"REVISAR exceso","Correcto"))))</f>
        <v/>
      </c>
      <c r="J18" s="14"/>
    </row>
    <row r="19" customFormat="false" ht="32" hidden="false" customHeight="true" outlineLevel="0" collapsed="false">
      <c r="A19" s="4"/>
      <c r="B19" s="4"/>
      <c r="C19" s="5"/>
      <c r="D19" s="5"/>
      <c r="E19" s="12"/>
      <c r="F19" s="8" t="str">
        <f aca="false">IF(A19="","",SUMIFS(Pagos!$D$8:$D$55,Pagos!$B$8:$B$55,A19,Pagos!$C$8:$C$55,"&lt;="&amp;Resumen!$E$5))</f>
        <v/>
      </c>
      <c r="G19" s="8" t="str">
        <f aca="false">IF(A19="","",IF(ISNUMBER(E19),E19-F19,"REVISAR renta"))</f>
        <v/>
      </c>
      <c r="H19" s="13" t="str">
        <f aca="false">IF(A19="","",IF(I19&lt;&gt;"Correcto","REVISAR",IF(G19=0,"Pagado",IF(D19&lt;Resumen!$E$5,"Vencido",IF(F19&gt;0,"Parcial","Pendiente")))))</f>
        <v/>
      </c>
      <c r="I19" s="13" t="str">
        <f aca="false">IF(COUNTA(A19:E19)=0,"",IF(OR(A19="",B19="",COUNTIFS($A$8:$A$31,A19)&lt;&gt;1,COUNTIFS($B$8:$B$31,B19,$C$8:$C$31,C19)&lt;&gt;1,NOT(ISNUMBER(C19)),NOT(ISNUMBER(D19)),NOT(ISNUMBER(E19)),E19&lt;0),"REVISAR renta",IF(DAY(C19)&lt;&gt;1,"REVISAR primer día",IF(G19&lt;0,"REVISAR exceso","Correcto"))))</f>
        <v/>
      </c>
      <c r="J19" s="14"/>
    </row>
    <row r="20" customFormat="false" ht="32" hidden="false" customHeight="true" outlineLevel="0" collapsed="false">
      <c r="A20" s="4"/>
      <c r="B20" s="4"/>
      <c r="C20" s="5"/>
      <c r="D20" s="5"/>
      <c r="E20" s="12"/>
      <c r="F20" s="8" t="str">
        <f aca="false">IF(A20="","",SUMIFS(Pagos!$D$8:$D$55,Pagos!$B$8:$B$55,A20,Pagos!$C$8:$C$55,"&lt;="&amp;Resumen!$E$5))</f>
        <v/>
      </c>
      <c r="G20" s="8" t="str">
        <f aca="false">IF(A20="","",IF(ISNUMBER(E20),E20-F20,"REVISAR renta"))</f>
        <v/>
      </c>
      <c r="H20" s="13" t="str">
        <f aca="false">IF(A20="","",IF(I20&lt;&gt;"Correcto","REVISAR",IF(G20=0,"Pagado",IF(D20&lt;Resumen!$E$5,"Vencido",IF(F20&gt;0,"Parcial","Pendiente")))))</f>
        <v/>
      </c>
      <c r="I20" s="13" t="str">
        <f aca="false">IF(COUNTA(A20:E20)=0,"",IF(OR(A20="",B20="",COUNTIFS($A$8:$A$31,A20)&lt;&gt;1,COUNTIFS($B$8:$B$31,B20,$C$8:$C$31,C20)&lt;&gt;1,NOT(ISNUMBER(C20)),NOT(ISNUMBER(D20)),NOT(ISNUMBER(E20)),E20&lt;0),"REVISAR renta",IF(DAY(C20)&lt;&gt;1,"REVISAR primer día",IF(G20&lt;0,"REVISAR exceso","Correcto"))))</f>
        <v/>
      </c>
      <c r="J20" s="14"/>
    </row>
    <row r="21" customFormat="false" ht="32" hidden="false" customHeight="true" outlineLevel="0" collapsed="false">
      <c r="A21" s="4"/>
      <c r="B21" s="4"/>
      <c r="C21" s="5"/>
      <c r="D21" s="5"/>
      <c r="E21" s="12"/>
      <c r="F21" s="8" t="str">
        <f aca="false">IF(A21="","",SUMIFS(Pagos!$D$8:$D$55,Pagos!$B$8:$B$55,A21,Pagos!$C$8:$C$55,"&lt;="&amp;Resumen!$E$5))</f>
        <v/>
      </c>
      <c r="G21" s="8" t="str">
        <f aca="false">IF(A21="","",IF(ISNUMBER(E21),E21-F21,"REVISAR renta"))</f>
        <v/>
      </c>
      <c r="H21" s="13" t="str">
        <f aca="false">IF(A21="","",IF(I21&lt;&gt;"Correcto","REVISAR",IF(G21=0,"Pagado",IF(D21&lt;Resumen!$E$5,"Vencido",IF(F21&gt;0,"Parcial","Pendiente")))))</f>
        <v/>
      </c>
      <c r="I21" s="13" t="str">
        <f aca="false">IF(COUNTA(A21:E21)=0,"",IF(OR(A21="",B21="",COUNTIFS($A$8:$A$31,A21)&lt;&gt;1,COUNTIFS($B$8:$B$31,B21,$C$8:$C$31,C21)&lt;&gt;1,NOT(ISNUMBER(C21)),NOT(ISNUMBER(D21)),NOT(ISNUMBER(E21)),E21&lt;0),"REVISAR renta",IF(DAY(C21)&lt;&gt;1,"REVISAR primer día",IF(G21&lt;0,"REVISAR exceso","Correcto"))))</f>
        <v/>
      </c>
      <c r="J21" s="14"/>
    </row>
    <row r="22" customFormat="false" ht="32" hidden="false" customHeight="true" outlineLevel="0" collapsed="false">
      <c r="A22" s="4"/>
      <c r="B22" s="4"/>
      <c r="C22" s="5"/>
      <c r="D22" s="5"/>
      <c r="E22" s="12"/>
      <c r="F22" s="8" t="str">
        <f aca="false">IF(A22="","",SUMIFS(Pagos!$D$8:$D$55,Pagos!$B$8:$B$55,A22,Pagos!$C$8:$C$55,"&lt;="&amp;Resumen!$E$5))</f>
        <v/>
      </c>
      <c r="G22" s="8" t="str">
        <f aca="false">IF(A22="","",IF(ISNUMBER(E22),E22-F22,"REVISAR renta"))</f>
        <v/>
      </c>
      <c r="H22" s="13" t="str">
        <f aca="false">IF(A22="","",IF(I22&lt;&gt;"Correcto","REVISAR",IF(G22=0,"Pagado",IF(D22&lt;Resumen!$E$5,"Vencido",IF(F22&gt;0,"Parcial","Pendiente")))))</f>
        <v/>
      </c>
      <c r="I22" s="13" t="str">
        <f aca="false">IF(COUNTA(A22:E22)=0,"",IF(OR(A22="",B22="",COUNTIFS($A$8:$A$31,A22)&lt;&gt;1,COUNTIFS($B$8:$B$31,B22,$C$8:$C$31,C22)&lt;&gt;1,NOT(ISNUMBER(C22)),NOT(ISNUMBER(D22)),NOT(ISNUMBER(E22)),E22&lt;0),"REVISAR renta",IF(DAY(C22)&lt;&gt;1,"REVISAR primer día",IF(G22&lt;0,"REVISAR exceso","Correcto"))))</f>
        <v/>
      </c>
      <c r="J22" s="14"/>
    </row>
    <row r="23" customFormat="false" ht="32" hidden="false" customHeight="true" outlineLevel="0" collapsed="false">
      <c r="A23" s="4"/>
      <c r="B23" s="4"/>
      <c r="C23" s="5"/>
      <c r="D23" s="5"/>
      <c r="E23" s="12"/>
      <c r="F23" s="8" t="str">
        <f aca="false">IF(A23="","",SUMIFS(Pagos!$D$8:$D$55,Pagos!$B$8:$B$55,A23,Pagos!$C$8:$C$55,"&lt;="&amp;Resumen!$E$5))</f>
        <v/>
      </c>
      <c r="G23" s="8" t="str">
        <f aca="false">IF(A23="","",IF(ISNUMBER(E23),E23-F23,"REVISAR renta"))</f>
        <v/>
      </c>
      <c r="H23" s="13" t="str">
        <f aca="false">IF(A23="","",IF(I23&lt;&gt;"Correcto","REVISAR",IF(G23=0,"Pagado",IF(D23&lt;Resumen!$E$5,"Vencido",IF(F23&gt;0,"Parcial","Pendiente")))))</f>
        <v/>
      </c>
      <c r="I23" s="13" t="str">
        <f aca="false">IF(COUNTA(A23:E23)=0,"",IF(OR(A23="",B23="",COUNTIFS($A$8:$A$31,A23)&lt;&gt;1,COUNTIFS($B$8:$B$31,B23,$C$8:$C$31,C23)&lt;&gt;1,NOT(ISNUMBER(C23)),NOT(ISNUMBER(D23)),NOT(ISNUMBER(E23)),E23&lt;0),"REVISAR renta",IF(DAY(C23)&lt;&gt;1,"REVISAR primer día",IF(G23&lt;0,"REVISAR exceso","Correcto"))))</f>
        <v/>
      </c>
      <c r="J23" s="14"/>
    </row>
    <row r="24" customFormat="false" ht="32" hidden="false" customHeight="true" outlineLevel="0" collapsed="false">
      <c r="A24" s="4"/>
      <c r="B24" s="4"/>
      <c r="C24" s="5"/>
      <c r="D24" s="5"/>
      <c r="E24" s="12"/>
      <c r="F24" s="8" t="str">
        <f aca="false">IF(A24="","",SUMIFS(Pagos!$D$8:$D$55,Pagos!$B$8:$B$55,A24,Pagos!$C$8:$C$55,"&lt;="&amp;Resumen!$E$5))</f>
        <v/>
      </c>
      <c r="G24" s="8" t="str">
        <f aca="false">IF(A24="","",IF(ISNUMBER(E24),E24-F24,"REVISAR renta"))</f>
        <v/>
      </c>
      <c r="H24" s="13" t="str">
        <f aca="false">IF(A24="","",IF(I24&lt;&gt;"Correcto","REVISAR",IF(G24=0,"Pagado",IF(D24&lt;Resumen!$E$5,"Vencido",IF(F24&gt;0,"Parcial","Pendiente")))))</f>
        <v/>
      </c>
      <c r="I24" s="13" t="str">
        <f aca="false">IF(COUNTA(A24:E24)=0,"",IF(OR(A24="",B24="",COUNTIFS($A$8:$A$31,A24)&lt;&gt;1,COUNTIFS($B$8:$B$31,B24,$C$8:$C$31,C24)&lt;&gt;1,NOT(ISNUMBER(C24)),NOT(ISNUMBER(D24)),NOT(ISNUMBER(E24)),E24&lt;0),"REVISAR renta",IF(DAY(C24)&lt;&gt;1,"REVISAR primer día",IF(G24&lt;0,"REVISAR exceso","Correcto"))))</f>
        <v/>
      </c>
      <c r="J24" s="14"/>
    </row>
    <row r="25" customFormat="false" ht="32" hidden="false" customHeight="true" outlineLevel="0" collapsed="false">
      <c r="A25" s="4"/>
      <c r="B25" s="4"/>
      <c r="C25" s="5"/>
      <c r="D25" s="5"/>
      <c r="E25" s="12"/>
      <c r="F25" s="8" t="str">
        <f aca="false">IF(A25="","",SUMIFS(Pagos!$D$8:$D$55,Pagos!$B$8:$B$55,A25,Pagos!$C$8:$C$55,"&lt;="&amp;Resumen!$E$5))</f>
        <v/>
      </c>
      <c r="G25" s="8" t="str">
        <f aca="false">IF(A25="","",IF(ISNUMBER(E25),E25-F25,"REVISAR renta"))</f>
        <v/>
      </c>
      <c r="H25" s="13" t="str">
        <f aca="false">IF(A25="","",IF(I25&lt;&gt;"Correcto","REVISAR",IF(G25=0,"Pagado",IF(D25&lt;Resumen!$E$5,"Vencido",IF(F25&gt;0,"Parcial","Pendiente")))))</f>
        <v/>
      </c>
      <c r="I25" s="13" t="str">
        <f aca="false">IF(COUNTA(A25:E25)=0,"",IF(OR(A25="",B25="",COUNTIFS($A$8:$A$31,A25)&lt;&gt;1,COUNTIFS($B$8:$B$31,B25,$C$8:$C$31,C25)&lt;&gt;1,NOT(ISNUMBER(C25)),NOT(ISNUMBER(D25)),NOT(ISNUMBER(E25)),E25&lt;0),"REVISAR renta",IF(DAY(C25)&lt;&gt;1,"REVISAR primer día",IF(G25&lt;0,"REVISAR exceso","Correcto"))))</f>
        <v/>
      </c>
      <c r="J25" s="14"/>
    </row>
    <row r="26" customFormat="false" ht="32" hidden="false" customHeight="true" outlineLevel="0" collapsed="false">
      <c r="A26" s="4"/>
      <c r="B26" s="4"/>
      <c r="C26" s="5"/>
      <c r="D26" s="5"/>
      <c r="E26" s="12"/>
      <c r="F26" s="8" t="str">
        <f aca="false">IF(A26="","",SUMIFS(Pagos!$D$8:$D$55,Pagos!$B$8:$B$55,A26,Pagos!$C$8:$C$55,"&lt;="&amp;Resumen!$E$5))</f>
        <v/>
      </c>
      <c r="G26" s="8" t="str">
        <f aca="false">IF(A26="","",IF(ISNUMBER(E26),E26-F26,"REVISAR renta"))</f>
        <v/>
      </c>
      <c r="H26" s="13" t="str">
        <f aca="false">IF(A26="","",IF(I26&lt;&gt;"Correcto","REVISAR",IF(G26=0,"Pagado",IF(D26&lt;Resumen!$E$5,"Vencido",IF(F26&gt;0,"Parcial","Pendiente")))))</f>
        <v/>
      </c>
      <c r="I26" s="13" t="str">
        <f aca="false">IF(COUNTA(A26:E26)=0,"",IF(OR(A26="",B26="",COUNTIFS($A$8:$A$31,A26)&lt;&gt;1,COUNTIFS($B$8:$B$31,B26,$C$8:$C$31,C26)&lt;&gt;1,NOT(ISNUMBER(C26)),NOT(ISNUMBER(D26)),NOT(ISNUMBER(E26)),E26&lt;0),"REVISAR renta",IF(DAY(C26)&lt;&gt;1,"REVISAR primer día",IF(G26&lt;0,"REVISAR exceso","Correcto"))))</f>
        <v/>
      </c>
      <c r="J26" s="14"/>
    </row>
    <row r="27" customFormat="false" ht="32" hidden="false" customHeight="true" outlineLevel="0" collapsed="false">
      <c r="A27" s="4"/>
      <c r="B27" s="4"/>
      <c r="C27" s="5"/>
      <c r="D27" s="5"/>
      <c r="E27" s="12"/>
      <c r="F27" s="8" t="str">
        <f aca="false">IF(A27="","",SUMIFS(Pagos!$D$8:$D$55,Pagos!$B$8:$B$55,A27,Pagos!$C$8:$C$55,"&lt;="&amp;Resumen!$E$5))</f>
        <v/>
      </c>
      <c r="G27" s="8" t="str">
        <f aca="false">IF(A27="","",IF(ISNUMBER(E27),E27-F27,"REVISAR renta"))</f>
        <v/>
      </c>
      <c r="H27" s="13" t="str">
        <f aca="false">IF(A27="","",IF(I27&lt;&gt;"Correcto","REVISAR",IF(G27=0,"Pagado",IF(D27&lt;Resumen!$E$5,"Vencido",IF(F27&gt;0,"Parcial","Pendiente")))))</f>
        <v/>
      </c>
      <c r="I27" s="13" t="str">
        <f aca="false">IF(COUNTA(A27:E27)=0,"",IF(OR(A27="",B27="",COUNTIFS($A$8:$A$31,A27)&lt;&gt;1,COUNTIFS($B$8:$B$31,B27,$C$8:$C$31,C27)&lt;&gt;1,NOT(ISNUMBER(C27)),NOT(ISNUMBER(D27)),NOT(ISNUMBER(E27)),E27&lt;0),"REVISAR renta",IF(DAY(C27)&lt;&gt;1,"REVISAR primer día",IF(G27&lt;0,"REVISAR exceso","Correcto"))))</f>
        <v/>
      </c>
      <c r="J27" s="14"/>
    </row>
    <row r="28" customFormat="false" ht="32" hidden="false" customHeight="true" outlineLevel="0" collapsed="false">
      <c r="A28" s="4"/>
      <c r="B28" s="4"/>
      <c r="C28" s="5"/>
      <c r="D28" s="5"/>
      <c r="E28" s="12"/>
      <c r="F28" s="8" t="str">
        <f aca="false">IF(A28="","",SUMIFS(Pagos!$D$8:$D$55,Pagos!$B$8:$B$55,A28,Pagos!$C$8:$C$55,"&lt;="&amp;Resumen!$E$5))</f>
        <v/>
      </c>
      <c r="G28" s="8" t="str">
        <f aca="false">IF(A28="","",IF(ISNUMBER(E28),E28-F28,"REVISAR renta"))</f>
        <v/>
      </c>
      <c r="H28" s="13" t="str">
        <f aca="false">IF(A28="","",IF(I28&lt;&gt;"Correcto","REVISAR",IF(G28=0,"Pagado",IF(D28&lt;Resumen!$E$5,"Vencido",IF(F28&gt;0,"Parcial","Pendiente")))))</f>
        <v/>
      </c>
      <c r="I28" s="13" t="str">
        <f aca="false">IF(COUNTA(A28:E28)=0,"",IF(OR(A28="",B28="",COUNTIFS($A$8:$A$31,A28)&lt;&gt;1,COUNTIFS($B$8:$B$31,B28,$C$8:$C$31,C28)&lt;&gt;1,NOT(ISNUMBER(C28)),NOT(ISNUMBER(D28)),NOT(ISNUMBER(E28)),E28&lt;0),"REVISAR renta",IF(DAY(C28)&lt;&gt;1,"REVISAR primer día",IF(G28&lt;0,"REVISAR exceso","Correcto"))))</f>
        <v/>
      </c>
      <c r="J28" s="14"/>
    </row>
    <row r="29" customFormat="false" ht="32" hidden="false" customHeight="true" outlineLevel="0" collapsed="false">
      <c r="A29" s="4"/>
      <c r="B29" s="4"/>
      <c r="C29" s="5"/>
      <c r="D29" s="5"/>
      <c r="E29" s="12"/>
      <c r="F29" s="8" t="str">
        <f aca="false">IF(A29="","",SUMIFS(Pagos!$D$8:$D$55,Pagos!$B$8:$B$55,A29,Pagos!$C$8:$C$55,"&lt;="&amp;Resumen!$E$5))</f>
        <v/>
      </c>
      <c r="G29" s="8" t="str">
        <f aca="false">IF(A29="","",IF(ISNUMBER(E29),E29-F29,"REVISAR renta"))</f>
        <v/>
      </c>
      <c r="H29" s="13" t="str">
        <f aca="false">IF(A29="","",IF(I29&lt;&gt;"Correcto","REVISAR",IF(G29=0,"Pagado",IF(D29&lt;Resumen!$E$5,"Vencido",IF(F29&gt;0,"Parcial","Pendiente")))))</f>
        <v/>
      </c>
      <c r="I29" s="13" t="str">
        <f aca="false">IF(COUNTA(A29:E29)=0,"",IF(OR(A29="",B29="",COUNTIFS($A$8:$A$31,A29)&lt;&gt;1,COUNTIFS($B$8:$B$31,B29,$C$8:$C$31,C29)&lt;&gt;1,NOT(ISNUMBER(C29)),NOT(ISNUMBER(D29)),NOT(ISNUMBER(E29)),E29&lt;0),"REVISAR renta",IF(DAY(C29)&lt;&gt;1,"REVISAR primer día",IF(G29&lt;0,"REVISAR exceso","Correcto"))))</f>
        <v/>
      </c>
      <c r="J29" s="14"/>
    </row>
    <row r="30" customFormat="false" ht="32" hidden="false" customHeight="true" outlineLevel="0" collapsed="false">
      <c r="A30" s="4"/>
      <c r="B30" s="4"/>
      <c r="C30" s="5"/>
      <c r="D30" s="5"/>
      <c r="E30" s="12"/>
      <c r="F30" s="8" t="str">
        <f aca="false">IF(A30="","",SUMIFS(Pagos!$D$8:$D$55,Pagos!$B$8:$B$55,A30,Pagos!$C$8:$C$55,"&lt;="&amp;Resumen!$E$5))</f>
        <v/>
      </c>
      <c r="G30" s="8" t="str">
        <f aca="false">IF(A30="","",IF(ISNUMBER(E30),E30-F30,"REVISAR renta"))</f>
        <v/>
      </c>
      <c r="H30" s="13" t="str">
        <f aca="false">IF(A30="","",IF(I30&lt;&gt;"Correcto","REVISAR",IF(G30=0,"Pagado",IF(D30&lt;Resumen!$E$5,"Vencido",IF(F30&gt;0,"Parcial","Pendiente")))))</f>
        <v/>
      </c>
      <c r="I30" s="13" t="str">
        <f aca="false">IF(COUNTA(A30:E30)=0,"",IF(OR(A30="",B30="",COUNTIFS($A$8:$A$31,A30)&lt;&gt;1,COUNTIFS($B$8:$B$31,B30,$C$8:$C$31,C30)&lt;&gt;1,NOT(ISNUMBER(C30)),NOT(ISNUMBER(D30)),NOT(ISNUMBER(E30)),E30&lt;0),"REVISAR renta",IF(DAY(C30)&lt;&gt;1,"REVISAR primer día",IF(G30&lt;0,"REVISAR exceso","Correcto"))))</f>
        <v/>
      </c>
      <c r="J30" s="14"/>
    </row>
    <row r="31" customFormat="false" ht="32" hidden="false" customHeight="true" outlineLevel="0" collapsed="false">
      <c r="A31" s="4"/>
      <c r="B31" s="4"/>
      <c r="C31" s="5"/>
      <c r="D31" s="5"/>
      <c r="E31" s="12"/>
      <c r="F31" s="8" t="str">
        <f aca="false">IF(A31="","",SUMIFS(Pagos!$D$8:$D$55,Pagos!$B$8:$B$55,A31,Pagos!$C$8:$C$55,"&lt;="&amp;Resumen!$E$5))</f>
        <v/>
      </c>
      <c r="G31" s="8" t="str">
        <f aca="false">IF(A31="","",IF(ISNUMBER(E31),E31-F31,"REVISAR renta"))</f>
        <v/>
      </c>
      <c r="H31" s="13" t="str">
        <f aca="false">IF(A31="","",IF(I31&lt;&gt;"Correcto","REVISAR",IF(G31=0,"Pagado",IF(D31&lt;Resumen!$E$5,"Vencido",IF(F31&gt;0,"Parcial","Pendiente")))))</f>
        <v/>
      </c>
      <c r="I31" s="13" t="str">
        <f aca="false">IF(COUNTA(A31:E31)=0,"",IF(OR(A31="",B31="",COUNTIFS($A$8:$A$31,A31)&lt;&gt;1,COUNTIFS($B$8:$B$31,B31,$C$8:$C$31,C31)&lt;&gt;1,NOT(ISNUMBER(C31)),NOT(ISNUMBER(D31)),NOT(ISNUMBER(E31)),E31&lt;0),"REVISAR renta",IF(DAY(C31)&lt;&gt;1,"REVISAR primer día",IF(G31&lt;0,"REVISAR exceso","Correcto"))))</f>
        <v/>
      </c>
      <c r="J31" s="14"/>
    </row>
  </sheetData>
  <conditionalFormatting sqref="H8:I31">
    <cfRule type="containsText" priority="2" operator="containsText" aboveAverage="0" equalAverage="0" bottom="0" percent="0" rank="0" text="REVISAR" dxfId="1">
      <formula>NOT(ISERROR(SEARCH("REVISAR",H8)))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0" width="18"/>
    <col collapsed="false" customWidth="true" hidden="false" outlineLevel="0" max="7" min="5" style="0" width="28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25" hidden="false" customHeight="true" outlineLevel="0" collapsed="false">
      <c r="A2" s="2" t="s">
        <v>34</v>
      </c>
      <c r="B2" s="1"/>
      <c r="C2" s="1"/>
      <c r="D2" s="1"/>
      <c r="E2" s="1"/>
      <c r="F2" s="1"/>
      <c r="G2" s="1"/>
    </row>
    <row r="3" customFormat="false" ht="25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2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25" hidden="false" customHeight="true" outlineLevel="0" collapsed="false">
      <c r="A5" s="1"/>
      <c r="B5" s="1"/>
      <c r="C5" s="1"/>
      <c r="D5" s="1"/>
      <c r="E5" s="1"/>
      <c r="F5" s="1"/>
      <c r="G5" s="1"/>
    </row>
    <row r="6" customFormat="false" ht="25" hidden="false" customHeight="true" outlineLevel="0" collapsed="false">
      <c r="A6" s="1"/>
      <c r="B6" s="1"/>
      <c r="C6" s="1"/>
      <c r="D6" s="1"/>
      <c r="E6" s="1"/>
      <c r="F6" s="1"/>
      <c r="G6" s="1"/>
    </row>
    <row r="7" customFormat="false" ht="38" hidden="false" customHeight="true" outlineLevel="0" collapsed="false">
      <c r="A7" s="11" t="s">
        <v>35</v>
      </c>
      <c r="B7" s="11" t="s">
        <v>16</v>
      </c>
      <c r="C7" s="11" t="s">
        <v>36</v>
      </c>
      <c r="D7" s="11" t="s">
        <v>37</v>
      </c>
      <c r="E7" s="11" t="s">
        <v>38</v>
      </c>
      <c r="F7" s="11" t="s">
        <v>39</v>
      </c>
      <c r="G7" s="11" t="s">
        <v>21</v>
      </c>
    </row>
    <row r="8" customFormat="false" ht="25" hidden="false" customHeight="true" outlineLevel="0" collapsed="false">
      <c r="A8" s="4" t="s">
        <v>40</v>
      </c>
      <c r="B8" s="4" t="s">
        <v>23</v>
      </c>
      <c r="C8" s="5" t="n">
        <v>46027</v>
      </c>
      <c r="D8" s="12" t="n">
        <v>300</v>
      </c>
      <c r="E8" s="4" t="s">
        <v>41</v>
      </c>
      <c r="F8" s="4" t="s">
        <v>42</v>
      </c>
      <c r="G8" s="13" t="str">
        <f aca="false">IF(COUNTA(A8:F8)=0,"",IF(OR(A8="",COUNTIFS($A$8:$A$55,A8)&lt;&gt;1,COUNTIFS(Rentas!$A$8:$A$31,B8)&lt;&gt;1,NOT(ISNUMBER(C8)),C8&lt;=0,NOT(ISNUMBER(D8)),D8&lt;=0,E8="",F8=""),"REVISAR pago","Correcto"))</f>
        <v>Correcto</v>
      </c>
    </row>
    <row r="9" customFormat="false" ht="25" hidden="false" customHeight="true" outlineLevel="0" collapsed="false">
      <c r="A9" s="4" t="s">
        <v>43</v>
      </c>
      <c r="B9" s="4" t="s">
        <v>23</v>
      </c>
      <c r="C9" s="5" t="n">
        <v>46037</v>
      </c>
      <c r="D9" s="12" t="n">
        <v>200</v>
      </c>
      <c r="E9" s="4" t="s">
        <v>41</v>
      </c>
      <c r="F9" s="4" t="s">
        <v>44</v>
      </c>
      <c r="G9" s="13" t="str">
        <f aca="false">IF(COUNTA(A9:F9)=0,"",IF(OR(A9="",COUNTIFS($A$8:$A$55,A9)&lt;&gt;1,COUNTIFS(Rentas!$A$8:$A$31,B9)&lt;&gt;1,NOT(ISNUMBER(C9)),C9&lt;=0,NOT(ISNUMBER(D9)),D9&lt;=0,E9="",F9=""),"REVISAR pago","Correcto"))</f>
        <v>Correcto</v>
      </c>
    </row>
    <row r="10" customFormat="false" ht="25" hidden="false" customHeight="true" outlineLevel="0" collapsed="false">
      <c r="A10" s="4" t="s">
        <v>45</v>
      </c>
      <c r="B10" s="4" t="s">
        <v>26</v>
      </c>
      <c r="C10" s="5" t="n">
        <v>46296</v>
      </c>
      <c r="D10" s="12" t="n">
        <v>100</v>
      </c>
      <c r="E10" s="4" t="s">
        <v>41</v>
      </c>
      <c r="F10" s="4" t="s">
        <v>46</v>
      </c>
      <c r="G10" s="13" t="str">
        <f aca="false">IF(COUNTA(A10:F10)=0,"",IF(OR(A10="",COUNTIFS($A$8:$A$55,A10)&lt;&gt;1,COUNTIFS(Rentas!$A$8:$A$31,B10)&lt;&gt;1,NOT(ISNUMBER(C10)),C10&lt;=0,NOT(ISNUMBER(D10)),D10&lt;=0,E10="",F10=""),"REVISAR pago","Correcto"))</f>
        <v>Correcto</v>
      </c>
    </row>
    <row r="11" customFormat="false" ht="25" hidden="false" customHeight="true" outlineLevel="0" collapsed="false">
      <c r="A11" s="4"/>
      <c r="B11" s="4"/>
      <c r="C11" s="5"/>
      <c r="D11" s="12"/>
      <c r="E11" s="4"/>
      <c r="F11" s="4"/>
      <c r="G11" s="13" t="str">
        <f aca="false">IF(COUNTA(A11:F11)=0,"",IF(OR(A11="",COUNTIFS($A$8:$A$55,A11)&lt;&gt;1,COUNTIFS(Rentas!$A$8:$A$31,B11)&lt;&gt;1,NOT(ISNUMBER(C11)),C11&lt;=0,NOT(ISNUMBER(D11)),D11&lt;=0,E11="",F11=""),"REVISAR pago","Correcto"))</f>
        <v/>
      </c>
    </row>
    <row r="12" customFormat="false" ht="25" hidden="false" customHeight="true" outlineLevel="0" collapsed="false">
      <c r="A12" s="4"/>
      <c r="B12" s="4"/>
      <c r="C12" s="5"/>
      <c r="D12" s="12"/>
      <c r="E12" s="4"/>
      <c r="F12" s="4"/>
      <c r="G12" s="13" t="str">
        <f aca="false">IF(COUNTA(A12:F12)=0,"",IF(OR(A12="",COUNTIFS($A$8:$A$55,A12)&lt;&gt;1,COUNTIFS(Rentas!$A$8:$A$31,B12)&lt;&gt;1,NOT(ISNUMBER(C12)),C12&lt;=0,NOT(ISNUMBER(D12)),D12&lt;=0,E12="",F12=""),"REVISAR pago","Correcto"))</f>
        <v/>
      </c>
    </row>
    <row r="13" customFormat="false" ht="25" hidden="false" customHeight="true" outlineLevel="0" collapsed="false">
      <c r="A13" s="4"/>
      <c r="B13" s="4"/>
      <c r="C13" s="5"/>
      <c r="D13" s="12"/>
      <c r="E13" s="4"/>
      <c r="F13" s="4"/>
      <c r="G13" s="13" t="str">
        <f aca="false">IF(COUNTA(A13:F13)=0,"",IF(OR(A13="",COUNTIFS($A$8:$A$55,A13)&lt;&gt;1,COUNTIFS(Rentas!$A$8:$A$31,B13)&lt;&gt;1,NOT(ISNUMBER(C13)),C13&lt;=0,NOT(ISNUMBER(D13)),D13&lt;=0,E13="",F13=""),"REVISAR pago","Correcto"))</f>
        <v/>
      </c>
    </row>
    <row r="14" customFormat="false" ht="25" hidden="false" customHeight="true" outlineLevel="0" collapsed="false">
      <c r="A14" s="4"/>
      <c r="B14" s="4"/>
      <c r="C14" s="5"/>
      <c r="D14" s="12"/>
      <c r="E14" s="4"/>
      <c r="F14" s="4"/>
      <c r="G14" s="13" t="str">
        <f aca="false">IF(COUNTA(A14:F14)=0,"",IF(OR(A14="",COUNTIFS($A$8:$A$55,A14)&lt;&gt;1,COUNTIFS(Rentas!$A$8:$A$31,B14)&lt;&gt;1,NOT(ISNUMBER(C14)),C14&lt;=0,NOT(ISNUMBER(D14)),D14&lt;=0,E14="",F14=""),"REVISAR pago","Correcto"))</f>
        <v/>
      </c>
    </row>
    <row r="15" customFormat="false" ht="25" hidden="false" customHeight="true" outlineLevel="0" collapsed="false">
      <c r="A15" s="4"/>
      <c r="B15" s="4"/>
      <c r="C15" s="5"/>
      <c r="D15" s="12"/>
      <c r="E15" s="4"/>
      <c r="F15" s="4"/>
      <c r="G15" s="13" t="str">
        <f aca="false">IF(COUNTA(A15:F15)=0,"",IF(OR(A15="",COUNTIFS($A$8:$A$55,A15)&lt;&gt;1,COUNTIFS(Rentas!$A$8:$A$31,B15)&lt;&gt;1,NOT(ISNUMBER(C15)),C15&lt;=0,NOT(ISNUMBER(D15)),D15&lt;=0,E15="",F15=""),"REVISAR pago","Correcto"))</f>
        <v/>
      </c>
    </row>
    <row r="16" customFormat="false" ht="25" hidden="false" customHeight="true" outlineLevel="0" collapsed="false">
      <c r="A16" s="4"/>
      <c r="B16" s="4"/>
      <c r="C16" s="5"/>
      <c r="D16" s="12"/>
      <c r="E16" s="4"/>
      <c r="F16" s="4"/>
      <c r="G16" s="13" t="str">
        <f aca="false">IF(COUNTA(A16:F16)=0,"",IF(OR(A16="",COUNTIFS($A$8:$A$55,A16)&lt;&gt;1,COUNTIFS(Rentas!$A$8:$A$31,B16)&lt;&gt;1,NOT(ISNUMBER(C16)),C16&lt;=0,NOT(ISNUMBER(D16)),D16&lt;=0,E16="",F16=""),"REVISAR pago","Correcto"))</f>
        <v/>
      </c>
    </row>
    <row r="17" customFormat="false" ht="25" hidden="false" customHeight="true" outlineLevel="0" collapsed="false">
      <c r="A17" s="4"/>
      <c r="B17" s="4"/>
      <c r="C17" s="5"/>
      <c r="D17" s="12"/>
      <c r="E17" s="4"/>
      <c r="F17" s="4"/>
      <c r="G17" s="13" t="str">
        <f aca="false">IF(COUNTA(A17:F17)=0,"",IF(OR(A17="",COUNTIFS($A$8:$A$55,A17)&lt;&gt;1,COUNTIFS(Rentas!$A$8:$A$31,B17)&lt;&gt;1,NOT(ISNUMBER(C17)),C17&lt;=0,NOT(ISNUMBER(D17)),D17&lt;=0,E17="",F17=""),"REVISAR pago","Correcto"))</f>
        <v/>
      </c>
    </row>
    <row r="18" customFormat="false" ht="25" hidden="false" customHeight="true" outlineLevel="0" collapsed="false">
      <c r="A18" s="4"/>
      <c r="B18" s="4"/>
      <c r="C18" s="5"/>
      <c r="D18" s="12"/>
      <c r="E18" s="4"/>
      <c r="F18" s="4"/>
      <c r="G18" s="13" t="str">
        <f aca="false">IF(COUNTA(A18:F18)=0,"",IF(OR(A18="",COUNTIFS($A$8:$A$55,A18)&lt;&gt;1,COUNTIFS(Rentas!$A$8:$A$31,B18)&lt;&gt;1,NOT(ISNUMBER(C18)),C18&lt;=0,NOT(ISNUMBER(D18)),D18&lt;=0,E18="",F18=""),"REVISAR pago","Correcto"))</f>
        <v/>
      </c>
    </row>
    <row r="19" customFormat="false" ht="25" hidden="false" customHeight="true" outlineLevel="0" collapsed="false">
      <c r="A19" s="4"/>
      <c r="B19" s="4"/>
      <c r="C19" s="5"/>
      <c r="D19" s="12"/>
      <c r="E19" s="4"/>
      <c r="F19" s="4"/>
      <c r="G19" s="13" t="str">
        <f aca="false">IF(COUNTA(A19:F19)=0,"",IF(OR(A19="",COUNTIFS($A$8:$A$55,A19)&lt;&gt;1,COUNTIFS(Rentas!$A$8:$A$31,B19)&lt;&gt;1,NOT(ISNUMBER(C19)),C19&lt;=0,NOT(ISNUMBER(D19)),D19&lt;=0,E19="",F19=""),"REVISAR pago","Correcto"))</f>
        <v/>
      </c>
    </row>
    <row r="20" customFormat="false" ht="25" hidden="false" customHeight="true" outlineLevel="0" collapsed="false">
      <c r="A20" s="4"/>
      <c r="B20" s="4"/>
      <c r="C20" s="5"/>
      <c r="D20" s="12"/>
      <c r="E20" s="4"/>
      <c r="F20" s="4"/>
      <c r="G20" s="13" t="str">
        <f aca="false">IF(COUNTA(A20:F20)=0,"",IF(OR(A20="",COUNTIFS($A$8:$A$55,A20)&lt;&gt;1,COUNTIFS(Rentas!$A$8:$A$31,B20)&lt;&gt;1,NOT(ISNUMBER(C20)),C20&lt;=0,NOT(ISNUMBER(D20)),D20&lt;=0,E20="",F20=""),"REVISAR pago","Correcto"))</f>
        <v/>
      </c>
    </row>
    <row r="21" customFormat="false" ht="25" hidden="false" customHeight="true" outlineLevel="0" collapsed="false">
      <c r="A21" s="4"/>
      <c r="B21" s="4"/>
      <c r="C21" s="5"/>
      <c r="D21" s="12"/>
      <c r="E21" s="4"/>
      <c r="F21" s="4"/>
      <c r="G21" s="13" t="str">
        <f aca="false">IF(COUNTA(A21:F21)=0,"",IF(OR(A21="",COUNTIFS($A$8:$A$55,A21)&lt;&gt;1,COUNTIFS(Rentas!$A$8:$A$31,B21)&lt;&gt;1,NOT(ISNUMBER(C21)),C21&lt;=0,NOT(ISNUMBER(D21)),D21&lt;=0,E21="",F21=""),"REVISAR pago","Correcto"))</f>
        <v/>
      </c>
    </row>
    <row r="22" customFormat="false" ht="25" hidden="false" customHeight="true" outlineLevel="0" collapsed="false">
      <c r="A22" s="4"/>
      <c r="B22" s="4"/>
      <c r="C22" s="5"/>
      <c r="D22" s="12"/>
      <c r="E22" s="4"/>
      <c r="F22" s="4"/>
      <c r="G22" s="13" t="str">
        <f aca="false">IF(COUNTA(A22:F22)=0,"",IF(OR(A22="",COUNTIFS($A$8:$A$55,A22)&lt;&gt;1,COUNTIFS(Rentas!$A$8:$A$31,B22)&lt;&gt;1,NOT(ISNUMBER(C22)),C22&lt;=0,NOT(ISNUMBER(D22)),D22&lt;=0,E22="",F22=""),"REVISAR pago","Correcto"))</f>
        <v/>
      </c>
    </row>
    <row r="23" customFormat="false" ht="25" hidden="false" customHeight="true" outlineLevel="0" collapsed="false">
      <c r="A23" s="4"/>
      <c r="B23" s="4"/>
      <c r="C23" s="5"/>
      <c r="D23" s="12"/>
      <c r="E23" s="4"/>
      <c r="F23" s="4"/>
      <c r="G23" s="13" t="str">
        <f aca="false">IF(COUNTA(A23:F23)=0,"",IF(OR(A23="",COUNTIFS($A$8:$A$55,A23)&lt;&gt;1,COUNTIFS(Rentas!$A$8:$A$31,B23)&lt;&gt;1,NOT(ISNUMBER(C23)),C23&lt;=0,NOT(ISNUMBER(D23)),D23&lt;=0,E23="",F23=""),"REVISAR pago","Correcto"))</f>
        <v/>
      </c>
    </row>
    <row r="24" customFormat="false" ht="25" hidden="false" customHeight="true" outlineLevel="0" collapsed="false">
      <c r="A24" s="4"/>
      <c r="B24" s="4"/>
      <c r="C24" s="5"/>
      <c r="D24" s="12"/>
      <c r="E24" s="4"/>
      <c r="F24" s="4"/>
      <c r="G24" s="13" t="str">
        <f aca="false">IF(COUNTA(A24:F24)=0,"",IF(OR(A24="",COUNTIFS($A$8:$A$55,A24)&lt;&gt;1,COUNTIFS(Rentas!$A$8:$A$31,B24)&lt;&gt;1,NOT(ISNUMBER(C24)),C24&lt;=0,NOT(ISNUMBER(D24)),D24&lt;=0,E24="",F24=""),"REVISAR pago","Correcto"))</f>
        <v/>
      </c>
    </row>
    <row r="25" customFormat="false" ht="25" hidden="false" customHeight="true" outlineLevel="0" collapsed="false">
      <c r="A25" s="4"/>
      <c r="B25" s="4"/>
      <c r="C25" s="5"/>
      <c r="D25" s="12"/>
      <c r="E25" s="4"/>
      <c r="F25" s="4"/>
      <c r="G25" s="13" t="str">
        <f aca="false">IF(COUNTA(A25:F25)=0,"",IF(OR(A25="",COUNTIFS($A$8:$A$55,A25)&lt;&gt;1,COUNTIFS(Rentas!$A$8:$A$31,B25)&lt;&gt;1,NOT(ISNUMBER(C25)),C25&lt;=0,NOT(ISNUMBER(D25)),D25&lt;=0,E25="",F25=""),"REVISAR pago","Correcto"))</f>
        <v/>
      </c>
    </row>
    <row r="26" customFormat="false" ht="25" hidden="false" customHeight="true" outlineLevel="0" collapsed="false">
      <c r="A26" s="4"/>
      <c r="B26" s="4"/>
      <c r="C26" s="5"/>
      <c r="D26" s="12"/>
      <c r="E26" s="4"/>
      <c r="F26" s="4"/>
      <c r="G26" s="13" t="str">
        <f aca="false">IF(COUNTA(A26:F26)=0,"",IF(OR(A26="",COUNTIFS($A$8:$A$55,A26)&lt;&gt;1,COUNTIFS(Rentas!$A$8:$A$31,B26)&lt;&gt;1,NOT(ISNUMBER(C26)),C26&lt;=0,NOT(ISNUMBER(D26)),D26&lt;=0,E26="",F26=""),"REVISAR pago","Correcto"))</f>
        <v/>
      </c>
    </row>
    <row r="27" customFormat="false" ht="25" hidden="false" customHeight="true" outlineLevel="0" collapsed="false">
      <c r="A27" s="4"/>
      <c r="B27" s="4"/>
      <c r="C27" s="5"/>
      <c r="D27" s="12"/>
      <c r="E27" s="4"/>
      <c r="F27" s="4"/>
      <c r="G27" s="13" t="str">
        <f aca="false">IF(COUNTA(A27:F27)=0,"",IF(OR(A27="",COUNTIFS($A$8:$A$55,A27)&lt;&gt;1,COUNTIFS(Rentas!$A$8:$A$31,B27)&lt;&gt;1,NOT(ISNUMBER(C27)),C27&lt;=0,NOT(ISNUMBER(D27)),D27&lt;=0,E27="",F27=""),"REVISAR pago","Correcto"))</f>
        <v/>
      </c>
    </row>
    <row r="28" customFormat="false" ht="25" hidden="false" customHeight="true" outlineLevel="0" collapsed="false">
      <c r="A28" s="4"/>
      <c r="B28" s="4"/>
      <c r="C28" s="5"/>
      <c r="D28" s="12"/>
      <c r="E28" s="4"/>
      <c r="F28" s="4"/>
      <c r="G28" s="13" t="str">
        <f aca="false">IF(COUNTA(A28:F28)=0,"",IF(OR(A28="",COUNTIFS($A$8:$A$55,A28)&lt;&gt;1,COUNTIFS(Rentas!$A$8:$A$31,B28)&lt;&gt;1,NOT(ISNUMBER(C28)),C28&lt;=0,NOT(ISNUMBER(D28)),D28&lt;=0,E28="",F28=""),"REVISAR pago","Correcto"))</f>
        <v/>
      </c>
    </row>
    <row r="29" customFormat="false" ht="25" hidden="false" customHeight="true" outlineLevel="0" collapsed="false">
      <c r="A29" s="4"/>
      <c r="B29" s="4"/>
      <c r="C29" s="5"/>
      <c r="D29" s="12"/>
      <c r="E29" s="4"/>
      <c r="F29" s="4"/>
      <c r="G29" s="13" t="str">
        <f aca="false">IF(COUNTA(A29:F29)=0,"",IF(OR(A29="",COUNTIFS($A$8:$A$55,A29)&lt;&gt;1,COUNTIFS(Rentas!$A$8:$A$31,B29)&lt;&gt;1,NOT(ISNUMBER(C29)),C29&lt;=0,NOT(ISNUMBER(D29)),D29&lt;=0,E29="",F29=""),"REVISAR pago","Correcto"))</f>
        <v/>
      </c>
    </row>
    <row r="30" customFormat="false" ht="25" hidden="false" customHeight="true" outlineLevel="0" collapsed="false">
      <c r="A30" s="4"/>
      <c r="B30" s="4"/>
      <c r="C30" s="5"/>
      <c r="D30" s="12"/>
      <c r="E30" s="4"/>
      <c r="F30" s="4"/>
      <c r="G30" s="13" t="str">
        <f aca="false">IF(COUNTA(A30:F30)=0,"",IF(OR(A30="",COUNTIFS($A$8:$A$55,A30)&lt;&gt;1,COUNTIFS(Rentas!$A$8:$A$31,B30)&lt;&gt;1,NOT(ISNUMBER(C30)),C30&lt;=0,NOT(ISNUMBER(D30)),D30&lt;=0,E30="",F30=""),"REVISAR pago","Correcto"))</f>
        <v/>
      </c>
    </row>
    <row r="31" customFormat="false" ht="25" hidden="false" customHeight="true" outlineLevel="0" collapsed="false">
      <c r="A31" s="4"/>
      <c r="B31" s="4"/>
      <c r="C31" s="5"/>
      <c r="D31" s="12"/>
      <c r="E31" s="4"/>
      <c r="F31" s="4"/>
      <c r="G31" s="13" t="str">
        <f aca="false">IF(COUNTA(A31:F31)=0,"",IF(OR(A31="",COUNTIFS($A$8:$A$55,A31)&lt;&gt;1,COUNTIFS(Rentas!$A$8:$A$31,B31)&lt;&gt;1,NOT(ISNUMBER(C31)),C31&lt;=0,NOT(ISNUMBER(D31)),D31&lt;=0,E31="",F31=""),"REVISAR pago","Correcto"))</f>
        <v/>
      </c>
    </row>
    <row r="32" customFormat="false" ht="25" hidden="false" customHeight="true" outlineLevel="0" collapsed="false">
      <c r="A32" s="4"/>
      <c r="B32" s="4"/>
      <c r="C32" s="5"/>
      <c r="D32" s="12"/>
      <c r="E32" s="4"/>
      <c r="F32" s="4"/>
      <c r="G32" s="13" t="str">
        <f aca="false">IF(COUNTA(A32:F32)=0,"",IF(OR(A32="",COUNTIFS($A$8:$A$55,A32)&lt;&gt;1,COUNTIFS(Rentas!$A$8:$A$31,B32)&lt;&gt;1,NOT(ISNUMBER(C32)),C32&lt;=0,NOT(ISNUMBER(D32)),D32&lt;=0,E32="",F32=""),"REVISAR pago","Correcto"))</f>
        <v/>
      </c>
    </row>
    <row r="33" customFormat="false" ht="25" hidden="false" customHeight="true" outlineLevel="0" collapsed="false">
      <c r="A33" s="4"/>
      <c r="B33" s="4"/>
      <c r="C33" s="5"/>
      <c r="D33" s="12"/>
      <c r="E33" s="4"/>
      <c r="F33" s="4"/>
      <c r="G33" s="13" t="str">
        <f aca="false">IF(COUNTA(A33:F33)=0,"",IF(OR(A33="",COUNTIFS($A$8:$A$55,A33)&lt;&gt;1,COUNTIFS(Rentas!$A$8:$A$31,B33)&lt;&gt;1,NOT(ISNUMBER(C33)),C33&lt;=0,NOT(ISNUMBER(D33)),D33&lt;=0,E33="",F33=""),"REVISAR pago","Correcto"))</f>
        <v/>
      </c>
    </row>
    <row r="34" customFormat="false" ht="25" hidden="false" customHeight="true" outlineLevel="0" collapsed="false">
      <c r="A34" s="4"/>
      <c r="B34" s="4"/>
      <c r="C34" s="5"/>
      <c r="D34" s="12"/>
      <c r="E34" s="4"/>
      <c r="F34" s="4"/>
      <c r="G34" s="13" t="str">
        <f aca="false">IF(COUNTA(A34:F34)=0,"",IF(OR(A34="",COUNTIFS($A$8:$A$55,A34)&lt;&gt;1,COUNTIFS(Rentas!$A$8:$A$31,B34)&lt;&gt;1,NOT(ISNUMBER(C34)),C34&lt;=0,NOT(ISNUMBER(D34)),D34&lt;=0,E34="",F34=""),"REVISAR pago","Correcto"))</f>
        <v/>
      </c>
    </row>
    <row r="35" customFormat="false" ht="25" hidden="false" customHeight="true" outlineLevel="0" collapsed="false">
      <c r="A35" s="4"/>
      <c r="B35" s="4"/>
      <c r="C35" s="5"/>
      <c r="D35" s="12"/>
      <c r="E35" s="4"/>
      <c r="F35" s="4"/>
      <c r="G35" s="13" t="str">
        <f aca="false">IF(COUNTA(A35:F35)=0,"",IF(OR(A35="",COUNTIFS($A$8:$A$55,A35)&lt;&gt;1,COUNTIFS(Rentas!$A$8:$A$31,B35)&lt;&gt;1,NOT(ISNUMBER(C35)),C35&lt;=0,NOT(ISNUMBER(D35)),D35&lt;=0,E35="",F35=""),"REVISAR pago","Correcto"))</f>
        <v/>
      </c>
    </row>
    <row r="36" customFormat="false" ht="25" hidden="false" customHeight="true" outlineLevel="0" collapsed="false">
      <c r="A36" s="4"/>
      <c r="B36" s="4"/>
      <c r="C36" s="5"/>
      <c r="D36" s="12"/>
      <c r="E36" s="4"/>
      <c r="F36" s="4"/>
      <c r="G36" s="13" t="str">
        <f aca="false">IF(COUNTA(A36:F36)=0,"",IF(OR(A36="",COUNTIFS($A$8:$A$55,A36)&lt;&gt;1,COUNTIFS(Rentas!$A$8:$A$31,B36)&lt;&gt;1,NOT(ISNUMBER(C36)),C36&lt;=0,NOT(ISNUMBER(D36)),D36&lt;=0,E36="",F36=""),"REVISAR pago","Correcto"))</f>
        <v/>
      </c>
    </row>
    <row r="37" customFormat="false" ht="25" hidden="false" customHeight="true" outlineLevel="0" collapsed="false">
      <c r="A37" s="4"/>
      <c r="B37" s="4"/>
      <c r="C37" s="5"/>
      <c r="D37" s="12"/>
      <c r="E37" s="4"/>
      <c r="F37" s="4"/>
      <c r="G37" s="13" t="str">
        <f aca="false">IF(COUNTA(A37:F37)=0,"",IF(OR(A37="",COUNTIFS($A$8:$A$55,A37)&lt;&gt;1,COUNTIFS(Rentas!$A$8:$A$31,B37)&lt;&gt;1,NOT(ISNUMBER(C37)),C37&lt;=0,NOT(ISNUMBER(D37)),D37&lt;=0,E37="",F37=""),"REVISAR pago","Correcto"))</f>
        <v/>
      </c>
    </row>
    <row r="38" customFormat="false" ht="25" hidden="false" customHeight="true" outlineLevel="0" collapsed="false">
      <c r="A38" s="4"/>
      <c r="B38" s="4"/>
      <c r="C38" s="5"/>
      <c r="D38" s="12"/>
      <c r="E38" s="4"/>
      <c r="F38" s="4"/>
      <c r="G38" s="13" t="str">
        <f aca="false">IF(COUNTA(A38:F38)=0,"",IF(OR(A38="",COUNTIFS($A$8:$A$55,A38)&lt;&gt;1,COUNTIFS(Rentas!$A$8:$A$31,B38)&lt;&gt;1,NOT(ISNUMBER(C38)),C38&lt;=0,NOT(ISNUMBER(D38)),D38&lt;=0,E38="",F38=""),"REVISAR pago","Correcto"))</f>
        <v/>
      </c>
    </row>
    <row r="39" customFormat="false" ht="25" hidden="false" customHeight="true" outlineLevel="0" collapsed="false">
      <c r="A39" s="4"/>
      <c r="B39" s="4"/>
      <c r="C39" s="5"/>
      <c r="D39" s="12"/>
      <c r="E39" s="4"/>
      <c r="F39" s="4"/>
      <c r="G39" s="13" t="str">
        <f aca="false">IF(COUNTA(A39:F39)=0,"",IF(OR(A39="",COUNTIFS($A$8:$A$55,A39)&lt;&gt;1,COUNTIFS(Rentas!$A$8:$A$31,B39)&lt;&gt;1,NOT(ISNUMBER(C39)),C39&lt;=0,NOT(ISNUMBER(D39)),D39&lt;=0,E39="",F39=""),"REVISAR pago","Correcto"))</f>
        <v/>
      </c>
    </row>
    <row r="40" customFormat="false" ht="25" hidden="false" customHeight="true" outlineLevel="0" collapsed="false">
      <c r="A40" s="4"/>
      <c r="B40" s="4"/>
      <c r="C40" s="5"/>
      <c r="D40" s="12"/>
      <c r="E40" s="4"/>
      <c r="F40" s="4"/>
      <c r="G40" s="13" t="str">
        <f aca="false">IF(COUNTA(A40:F40)=0,"",IF(OR(A40="",COUNTIFS($A$8:$A$55,A40)&lt;&gt;1,COUNTIFS(Rentas!$A$8:$A$31,B40)&lt;&gt;1,NOT(ISNUMBER(C40)),C40&lt;=0,NOT(ISNUMBER(D40)),D40&lt;=0,E40="",F40=""),"REVISAR pago","Correcto"))</f>
        <v/>
      </c>
    </row>
    <row r="41" customFormat="false" ht="25" hidden="false" customHeight="true" outlineLevel="0" collapsed="false">
      <c r="A41" s="4"/>
      <c r="B41" s="4"/>
      <c r="C41" s="5"/>
      <c r="D41" s="12"/>
      <c r="E41" s="4"/>
      <c r="F41" s="4"/>
      <c r="G41" s="13" t="str">
        <f aca="false">IF(COUNTA(A41:F41)=0,"",IF(OR(A41="",COUNTIFS($A$8:$A$55,A41)&lt;&gt;1,COUNTIFS(Rentas!$A$8:$A$31,B41)&lt;&gt;1,NOT(ISNUMBER(C41)),C41&lt;=0,NOT(ISNUMBER(D41)),D41&lt;=0,E41="",F41=""),"REVISAR pago","Correcto"))</f>
        <v/>
      </c>
    </row>
    <row r="42" customFormat="false" ht="25" hidden="false" customHeight="true" outlineLevel="0" collapsed="false">
      <c r="A42" s="4"/>
      <c r="B42" s="4"/>
      <c r="C42" s="5"/>
      <c r="D42" s="12"/>
      <c r="E42" s="4"/>
      <c r="F42" s="4"/>
      <c r="G42" s="13" t="str">
        <f aca="false">IF(COUNTA(A42:F42)=0,"",IF(OR(A42="",COUNTIFS($A$8:$A$55,A42)&lt;&gt;1,COUNTIFS(Rentas!$A$8:$A$31,B42)&lt;&gt;1,NOT(ISNUMBER(C42)),C42&lt;=0,NOT(ISNUMBER(D42)),D42&lt;=0,E42="",F42=""),"REVISAR pago","Correcto"))</f>
        <v/>
      </c>
    </row>
    <row r="43" customFormat="false" ht="25" hidden="false" customHeight="true" outlineLevel="0" collapsed="false">
      <c r="A43" s="4"/>
      <c r="B43" s="4"/>
      <c r="C43" s="5"/>
      <c r="D43" s="12"/>
      <c r="E43" s="4"/>
      <c r="F43" s="4"/>
      <c r="G43" s="13" t="str">
        <f aca="false">IF(COUNTA(A43:F43)=0,"",IF(OR(A43="",COUNTIFS($A$8:$A$55,A43)&lt;&gt;1,COUNTIFS(Rentas!$A$8:$A$31,B43)&lt;&gt;1,NOT(ISNUMBER(C43)),C43&lt;=0,NOT(ISNUMBER(D43)),D43&lt;=0,E43="",F43=""),"REVISAR pago","Correcto"))</f>
        <v/>
      </c>
    </row>
    <row r="44" customFormat="false" ht="25" hidden="false" customHeight="true" outlineLevel="0" collapsed="false">
      <c r="A44" s="4"/>
      <c r="B44" s="4"/>
      <c r="C44" s="5"/>
      <c r="D44" s="12"/>
      <c r="E44" s="4"/>
      <c r="F44" s="4"/>
      <c r="G44" s="13" t="str">
        <f aca="false">IF(COUNTA(A44:F44)=0,"",IF(OR(A44="",COUNTIFS($A$8:$A$55,A44)&lt;&gt;1,COUNTIFS(Rentas!$A$8:$A$31,B44)&lt;&gt;1,NOT(ISNUMBER(C44)),C44&lt;=0,NOT(ISNUMBER(D44)),D44&lt;=0,E44="",F44=""),"REVISAR pago","Correcto"))</f>
        <v/>
      </c>
    </row>
    <row r="45" customFormat="false" ht="25" hidden="false" customHeight="true" outlineLevel="0" collapsed="false">
      <c r="A45" s="4"/>
      <c r="B45" s="4"/>
      <c r="C45" s="5"/>
      <c r="D45" s="12"/>
      <c r="E45" s="4"/>
      <c r="F45" s="4"/>
      <c r="G45" s="13" t="str">
        <f aca="false">IF(COUNTA(A45:F45)=0,"",IF(OR(A45="",COUNTIFS($A$8:$A$55,A45)&lt;&gt;1,COUNTIFS(Rentas!$A$8:$A$31,B45)&lt;&gt;1,NOT(ISNUMBER(C45)),C45&lt;=0,NOT(ISNUMBER(D45)),D45&lt;=0,E45="",F45=""),"REVISAR pago","Correcto"))</f>
        <v/>
      </c>
    </row>
    <row r="46" customFormat="false" ht="25" hidden="false" customHeight="true" outlineLevel="0" collapsed="false">
      <c r="A46" s="4"/>
      <c r="B46" s="4"/>
      <c r="C46" s="5"/>
      <c r="D46" s="12"/>
      <c r="E46" s="4"/>
      <c r="F46" s="4"/>
      <c r="G46" s="13" t="str">
        <f aca="false">IF(COUNTA(A46:F46)=0,"",IF(OR(A46="",COUNTIFS($A$8:$A$55,A46)&lt;&gt;1,COUNTIFS(Rentas!$A$8:$A$31,B46)&lt;&gt;1,NOT(ISNUMBER(C46)),C46&lt;=0,NOT(ISNUMBER(D46)),D46&lt;=0,E46="",F46=""),"REVISAR pago","Correcto"))</f>
        <v/>
      </c>
    </row>
    <row r="47" customFormat="false" ht="25" hidden="false" customHeight="true" outlineLevel="0" collapsed="false">
      <c r="A47" s="4"/>
      <c r="B47" s="4"/>
      <c r="C47" s="5"/>
      <c r="D47" s="12"/>
      <c r="E47" s="4"/>
      <c r="F47" s="4"/>
      <c r="G47" s="13" t="str">
        <f aca="false">IF(COUNTA(A47:F47)=0,"",IF(OR(A47="",COUNTIFS($A$8:$A$55,A47)&lt;&gt;1,COUNTIFS(Rentas!$A$8:$A$31,B47)&lt;&gt;1,NOT(ISNUMBER(C47)),C47&lt;=0,NOT(ISNUMBER(D47)),D47&lt;=0,E47="",F47=""),"REVISAR pago","Correcto"))</f>
        <v/>
      </c>
    </row>
    <row r="48" customFormat="false" ht="25" hidden="false" customHeight="true" outlineLevel="0" collapsed="false">
      <c r="A48" s="4"/>
      <c r="B48" s="4"/>
      <c r="C48" s="5"/>
      <c r="D48" s="12"/>
      <c r="E48" s="4"/>
      <c r="F48" s="4"/>
      <c r="G48" s="13" t="str">
        <f aca="false">IF(COUNTA(A48:F48)=0,"",IF(OR(A48="",COUNTIFS($A$8:$A$55,A48)&lt;&gt;1,COUNTIFS(Rentas!$A$8:$A$31,B48)&lt;&gt;1,NOT(ISNUMBER(C48)),C48&lt;=0,NOT(ISNUMBER(D48)),D48&lt;=0,E48="",F48=""),"REVISAR pago","Correcto"))</f>
        <v/>
      </c>
    </row>
    <row r="49" customFormat="false" ht="25" hidden="false" customHeight="true" outlineLevel="0" collapsed="false">
      <c r="A49" s="4"/>
      <c r="B49" s="4"/>
      <c r="C49" s="5"/>
      <c r="D49" s="12"/>
      <c r="E49" s="4"/>
      <c r="F49" s="4"/>
      <c r="G49" s="13" t="str">
        <f aca="false">IF(COUNTA(A49:F49)=0,"",IF(OR(A49="",COUNTIFS($A$8:$A$55,A49)&lt;&gt;1,COUNTIFS(Rentas!$A$8:$A$31,B49)&lt;&gt;1,NOT(ISNUMBER(C49)),C49&lt;=0,NOT(ISNUMBER(D49)),D49&lt;=0,E49="",F49=""),"REVISAR pago","Correcto"))</f>
        <v/>
      </c>
    </row>
    <row r="50" customFormat="false" ht="25" hidden="false" customHeight="true" outlineLevel="0" collapsed="false">
      <c r="A50" s="4"/>
      <c r="B50" s="4"/>
      <c r="C50" s="5"/>
      <c r="D50" s="12"/>
      <c r="E50" s="4"/>
      <c r="F50" s="4"/>
      <c r="G50" s="13" t="str">
        <f aca="false">IF(COUNTA(A50:F50)=0,"",IF(OR(A50="",COUNTIFS($A$8:$A$55,A50)&lt;&gt;1,COUNTIFS(Rentas!$A$8:$A$31,B50)&lt;&gt;1,NOT(ISNUMBER(C50)),C50&lt;=0,NOT(ISNUMBER(D50)),D50&lt;=0,E50="",F50=""),"REVISAR pago","Correcto"))</f>
        <v/>
      </c>
    </row>
    <row r="51" customFormat="false" ht="25" hidden="false" customHeight="true" outlineLevel="0" collapsed="false">
      <c r="A51" s="4"/>
      <c r="B51" s="4"/>
      <c r="C51" s="5"/>
      <c r="D51" s="12"/>
      <c r="E51" s="4"/>
      <c r="F51" s="4"/>
      <c r="G51" s="13" t="str">
        <f aca="false">IF(COUNTA(A51:F51)=0,"",IF(OR(A51="",COUNTIFS($A$8:$A$55,A51)&lt;&gt;1,COUNTIFS(Rentas!$A$8:$A$31,B51)&lt;&gt;1,NOT(ISNUMBER(C51)),C51&lt;=0,NOT(ISNUMBER(D51)),D51&lt;=0,E51="",F51=""),"REVISAR pago","Correcto"))</f>
        <v/>
      </c>
    </row>
    <row r="52" customFormat="false" ht="25" hidden="false" customHeight="true" outlineLevel="0" collapsed="false">
      <c r="A52" s="4"/>
      <c r="B52" s="4"/>
      <c r="C52" s="5"/>
      <c r="D52" s="12"/>
      <c r="E52" s="4"/>
      <c r="F52" s="4"/>
      <c r="G52" s="13" t="str">
        <f aca="false">IF(COUNTA(A52:F52)=0,"",IF(OR(A52="",COUNTIFS($A$8:$A$55,A52)&lt;&gt;1,COUNTIFS(Rentas!$A$8:$A$31,B52)&lt;&gt;1,NOT(ISNUMBER(C52)),C52&lt;=0,NOT(ISNUMBER(D52)),D52&lt;=0,E52="",F52=""),"REVISAR pago","Correcto"))</f>
        <v/>
      </c>
    </row>
    <row r="53" customFormat="false" ht="25" hidden="false" customHeight="true" outlineLevel="0" collapsed="false">
      <c r="A53" s="4"/>
      <c r="B53" s="4"/>
      <c r="C53" s="5"/>
      <c r="D53" s="12"/>
      <c r="E53" s="4"/>
      <c r="F53" s="4"/>
      <c r="G53" s="13" t="str">
        <f aca="false">IF(COUNTA(A53:F53)=0,"",IF(OR(A53="",COUNTIFS($A$8:$A$55,A53)&lt;&gt;1,COUNTIFS(Rentas!$A$8:$A$31,B53)&lt;&gt;1,NOT(ISNUMBER(C53)),C53&lt;=0,NOT(ISNUMBER(D53)),D53&lt;=0,E53="",F53=""),"REVISAR pago","Correcto"))</f>
        <v/>
      </c>
    </row>
    <row r="54" customFormat="false" ht="25" hidden="false" customHeight="true" outlineLevel="0" collapsed="false">
      <c r="A54" s="4"/>
      <c r="B54" s="4"/>
      <c r="C54" s="5"/>
      <c r="D54" s="12"/>
      <c r="E54" s="4"/>
      <c r="F54" s="4"/>
      <c r="G54" s="13" t="str">
        <f aca="false">IF(COUNTA(A54:F54)=0,"",IF(OR(A54="",COUNTIFS($A$8:$A$55,A54)&lt;&gt;1,COUNTIFS(Rentas!$A$8:$A$31,B54)&lt;&gt;1,NOT(ISNUMBER(C54)),C54&lt;=0,NOT(ISNUMBER(D54)),D54&lt;=0,E54="",F54=""),"REVISAR pago","Correcto"))</f>
        <v/>
      </c>
    </row>
    <row r="55" customFormat="false" ht="25" hidden="false" customHeight="true" outlineLevel="0" collapsed="false">
      <c r="A55" s="4"/>
      <c r="B55" s="4"/>
      <c r="C55" s="5"/>
      <c r="D55" s="12"/>
      <c r="E55" s="4"/>
      <c r="F55" s="4"/>
      <c r="G55" s="13" t="str">
        <f aca="false">IF(COUNTA(A55:F55)=0,"",IF(OR(A55="",COUNTIFS($A$8:$A$55,A55)&lt;&gt;1,COUNTIFS(Rentas!$A$8:$A$31,B55)&lt;&gt;1,NOT(ISNUMBER(C55)),C55&lt;=0,NOT(ISNUMBER(D55)),D55&lt;=0,E55="",F55=""),"REVISAR pago","Correcto"))</f>
        <v/>
      </c>
    </row>
  </sheetData>
  <conditionalFormatting sqref="G8:G55">
    <cfRule type="containsText" priority="2" operator="containsText" aboveAverage="0" equalAverage="0" bottom="0" percent="0" rank="0" text="REVISAR" dxfId="2">
      <formula>NOT(ISERROR(SEARCH("REVISAR",G8)))</formula>
    </cfRule>
  </conditionalFormatting>
  <dataValidations count="1">
    <dataValidation allowBlank="false" errorStyle="stop" operator="between" showDropDown="false" showErrorMessage="false" showInputMessage="false" sqref="E8:E55" type="list">
      <formula1>"Transferencia,Efectivo,Otro"</formula1>
      <formula2>0</formula2>
    </dataValidation>
  </dataValidations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34"/>
    <col collapsed="false" customWidth="true" hidden="false" outlineLevel="0" max="4" min="3" style="0" width="18"/>
  </cols>
  <sheetData>
    <row r="1" customFormat="false" ht="25" hidden="false" customHeight="true" outlineLevel="0" collapsed="false">
      <c r="A1" s="1"/>
      <c r="B1" s="1"/>
      <c r="C1" s="1"/>
      <c r="D1" s="1"/>
    </row>
    <row r="2" customFormat="false" ht="25" hidden="false" customHeight="true" outlineLevel="0" collapsed="false">
      <c r="A2" s="2" t="s">
        <v>47</v>
      </c>
      <c r="B2" s="1"/>
      <c r="C2" s="1"/>
      <c r="D2" s="1"/>
    </row>
    <row r="3" customFormat="false" ht="25" hidden="false" customHeight="true" outlineLevel="0" collapsed="false">
      <c r="A3" s="3"/>
      <c r="B3" s="3"/>
      <c r="C3" s="3"/>
      <c r="D3" s="3"/>
    </row>
    <row r="4" customFormat="false" ht="25" hidden="false" customHeight="true" outlineLevel="0" collapsed="false">
      <c r="A4" s="1"/>
      <c r="B4" s="1"/>
      <c r="C4" s="1"/>
      <c r="D4" s="1"/>
    </row>
    <row r="5" customFormat="false" ht="25" hidden="false" customHeight="true" outlineLevel="0" collapsed="false">
      <c r="A5" s="1" t="s">
        <v>35</v>
      </c>
      <c r="B5" s="4" t="s">
        <v>40</v>
      </c>
      <c r="C5" s="1"/>
      <c r="D5" s="1"/>
    </row>
    <row r="6" customFormat="false" ht="25" hidden="false" customHeight="true" outlineLevel="0" collapsed="false">
      <c r="A6" s="1"/>
      <c r="B6" s="1"/>
      <c r="C6" s="1"/>
      <c r="D6" s="1"/>
    </row>
    <row r="7" customFormat="false" ht="25" hidden="false" customHeight="true" outlineLevel="0" collapsed="false">
      <c r="A7" s="10" t="str">
        <f aca="false">IF(COUNTIFS(Pagos!A8:A55,B5)&lt;&gt;1,"REVISAR ID de pago",IF(INDEX(Pagos!G8:G55,MATCH(B5,Pagos!A8:A55,0))&lt;&gt;"Correcto","REVISAR pago","Datos del registro seleccionado"))</f>
        <v>Datos del registro seleccionado</v>
      </c>
      <c r="B7" s="1"/>
      <c r="C7" s="1"/>
      <c r="D7" s="1"/>
    </row>
    <row r="8" customFormat="false" ht="25" hidden="false" customHeight="true" outlineLevel="0" collapsed="false">
      <c r="A8" s="1"/>
      <c r="B8" s="1"/>
      <c r="C8" s="1"/>
      <c r="D8" s="1"/>
    </row>
    <row r="9" customFormat="false" ht="25" hidden="false" customHeight="true" outlineLevel="0" collapsed="false">
      <c r="A9" s="1" t="s">
        <v>16</v>
      </c>
      <c r="B9" s="10" t="str">
        <f aca="false">IF(COUNTIFS(Pagos!$A$8:$A$55,$B$5)=1,INDEX(Pagos!$B$8:$B$55,MATCH($B$5,Pagos!$A$8:$A$55,0)),"")</f>
        <v>R-001</v>
      </c>
      <c r="C9" s="1"/>
      <c r="D9" s="1"/>
    </row>
    <row r="10" customFormat="false" ht="25" hidden="false" customHeight="true" outlineLevel="0" collapsed="false">
      <c r="A10" s="1" t="s">
        <v>17</v>
      </c>
      <c r="B10" s="10" t="str">
        <f aca="false">IF(COUNTIFS(Rentas!$A$8:$A$31,$B$9)=1,INDEX(Rentas!$B$8:$B$31,MATCH($B$9,Rentas!$A$8:$A$31,0)),"")</f>
        <v>Vivienda 1</v>
      </c>
      <c r="C10" s="1"/>
      <c r="D10" s="1"/>
    </row>
    <row r="11" customFormat="false" ht="25" hidden="false" customHeight="true" outlineLevel="0" collapsed="false">
      <c r="A11" s="1" t="s">
        <v>7</v>
      </c>
      <c r="B11" s="7" t="n">
        <f aca="false">IF(COUNTIFS(Rentas!$A$8:$A$31,$B$9)=1,INDEX(Rentas!$C$8:$C$31,MATCH($B$9,Rentas!$A$8:$A$31,0)),"")</f>
        <v>46023</v>
      </c>
      <c r="C11" s="1"/>
      <c r="D11" s="1"/>
    </row>
    <row r="12" customFormat="false" ht="25" hidden="false" customHeight="true" outlineLevel="0" collapsed="false">
      <c r="A12" s="1"/>
      <c r="B12" s="1"/>
      <c r="C12" s="1"/>
      <c r="D12" s="1"/>
    </row>
    <row r="13" customFormat="false" ht="25" hidden="false" customHeight="true" outlineLevel="0" collapsed="false">
      <c r="A13" s="1" t="s">
        <v>36</v>
      </c>
      <c r="B13" s="15" t="n">
        <f aca="false">IF(COUNTIFS(Pagos!$A$8:$A$55,$B$5)=1,INDEX(Pagos!$C$8:$C$55,MATCH($B$5,Pagos!$A$8:$A$55,0)),"")</f>
        <v>46027</v>
      </c>
      <c r="C13" s="1"/>
      <c r="D13" s="1"/>
    </row>
    <row r="14" customFormat="false" ht="25" hidden="false" customHeight="true" outlineLevel="0" collapsed="false">
      <c r="A14" s="1" t="s">
        <v>48</v>
      </c>
      <c r="B14" s="8" t="n">
        <f aca="false">IF(COUNTIFS(Pagos!$A$8:$A$55,$B$5)=1,INDEX(Pagos!$D$8:$D$55,MATCH($B$5,Pagos!$A$8:$A$55,0)),"")</f>
        <v>300</v>
      </c>
      <c r="C14" s="1"/>
      <c r="D14" s="1"/>
    </row>
    <row r="15" customFormat="false" ht="25" hidden="false" customHeight="true" outlineLevel="0" collapsed="false">
      <c r="A15" s="1" t="s">
        <v>5</v>
      </c>
      <c r="B15" s="16" t="str">
        <f aca="false">Resumen!E6</f>
        <v>UM</v>
      </c>
      <c r="C15" s="1"/>
      <c r="D15" s="1"/>
    </row>
    <row r="16" customFormat="false" ht="25" hidden="false" customHeight="true" outlineLevel="0" collapsed="false">
      <c r="A16" s="1" t="s">
        <v>38</v>
      </c>
      <c r="B16" s="10" t="str">
        <f aca="false">IF(COUNTIFS(Pagos!$A$8:$A$55,$B$5)=1,INDEX(Pagos!$E$8:$E$55,MATCH($B$5,Pagos!$A$8:$A$55,0)),"")</f>
        <v>Transferencia</v>
      </c>
      <c r="C16" s="1"/>
      <c r="D16" s="1"/>
    </row>
    <row r="17" customFormat="false" ht="25" hidden="false" customHeight="true" outlineLevel="0" collapsed="false">
      <c r="A17" s="1" t="s">
        <v>39</v>
      </c>
      <c r="B17" s="10" t="str">
        <f aca="false">IF(COUNTIFS(Pagos!$A$8:$A$55,$B$5)=1,INDEX(Pagos!$F$8:$F$55,MATCH($B$5,Pagos!$A$8:$A$55,0)),"")</f>
        <v>Ejemplo 001</v>
      </c>
      <c r="C17" s="1"/>
      <c r="D17" s="1"/>
    </row>
    <row r="18" customFormat="false" ht="25" hidden="false" customHeight="true" outlineLevel="0" collapsed="false">
      <c r="A18" s="1"/>
      <c r="B18" s="1"/>
      <c r="C18" s="1"/>
      <c r="D18" s="1"/>
    </row>
    <row r="19" customFormat="false" ht="25" hidden="false" customHeight="true" outlineLevel="0" collapsed="false">
      <c r="A19" s="1" t="s">
        <v>49</v>
      </c>
      <c r="B19" s="4" t="s">
        <v>50</v>
      </c>
      <c r="C19" s="1"/>
      <c r="D19" s="1"/>
    </row>
    <row r="20" customFormat="false" ht="25" hidden="false" customHeight="true" outlineLevel="0" collapsed="false">
      <c r="A20" s="1" t="s">
        <v>51</v>
      </c>
      <c r="B20" s="4" t="s">
        <v>50</v>
      </c>
      <c r="C20" s="1"/>
      <c r="D20" s="1"/>
    </row>
    <row r="21" customFormat="false" ht="25" hidden="false" customHeight="true" outlineLevel="0" collapsed="false">
      <c r="A21" s="1"/>
      <c r="B21" s="1"/>
      <c r="C21" s="1"/>
      <c r="D21" s="1"/>
    </row>
    <row r="22" customFormat="false" ht="25" hidden="false" customHeight="true" outlineLevel="0" collapsed="false">
      <c r="A22" s="1" t="s">
        <v>52</v>
      </c>
      <c r="B22" s="1"/>
      <c r="C22" s="1"/>
      <c r="D22" s="1"/>
    </row>
    <row r="23" customFormat="false" ht="25" hidden="false" customHeight="true" outlineLevel="0" collapsed="false">
      <c r="A23" s="1"/>
      <c r="B23" s="1"/>
      <c r="C23" s="1"/>
      <c r="D23" s="1"/>
    </row>
    <row r="24" customFormat="false" ht="25" hidden="false" customHeight="true" outlineLevel="0" collapsed="false">
      <c r="A24" s="1" t="s">
        <v>53</v>
      </c>
      <c r="B24" s="1"/>
      <c r="C24" s="1"/>
      <c r="D24" s="1"/>
    </row>
    <row r="25" customFormat="false" ht="25" hidden="false" customHeight="true" outlineLevel="0" collapsed="false">
      <c r="A25" s="1" t="s">
        <v>54</v>
      </c>
      <c r="B25" s="1"/>
      <c r="C25" s="1"/>
      <c r="D25" s="1"/>
    </row>
    <row r="26" customFormat="false" ht="25" hidden="false" customHeight="true" outlineLevel="0" collapsed="false">
      <c r="A26" s="1" t="s">
        <v>55</v>
      </c>
      <c r="B26" s="1"/>
      <c r="C26" s="1"/>
      <c r="D26" s="1"/>
    </row>
    <row r="27" customFormat="false" ht="25" hidden="false" customHeight="true" outlineLevel="0" collapsed="false">
      <c r="A27" s="1"/>
      <c r="B27" s="1"/>
      <c r="C27" s="1"/>
      <c r="D27" s="1"/>
    </row>
  </sheetData>
  <conditionalFormatting sqref="A7">
    <cfRule type="containsText" priority="2" operator="containsText" aboveAverage="0" equalAverage="0" bottom="0" percent="0" rank="0" text="REVISAR" dxfId="3">
      <formula>NOT(ISERROR(SEARCH("REVISAR",A7)))</formula>
    </cfRule>
  </conditionalFormatting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5"/>
  </cols>
  <sheetData>
    <row r="1" customFormat="false" ht="25" hidden="false" customHeight="true" outlineLevel="0" collapsed="false">
      <c r="A1" s="1"/>
      <c r="B1" s="1"/>
    </row>
    <row r="2" customFormat="false" ht="25" hidden="false" customHeight="true" outlineLevel="0" collapsed="false">
      <c r="A2" s="2" t="s">
        <v>56</v>
      </c>
      <c r="B2" s="1"/>
    </row>
    <row r="3" customFormat="false" ht="25" hidden="false" customHeight="true" outlineLevel="0" collapsed="false">
      <c r="A3" s="3"/>
      <c r="B3" s="3"/>
    </row>
    <row r="4" customFormat="false" ht="25" hidden="false" customHeight="true" outlineLevel="0" collapsed="false">
      <c r="A4" s="1"/>
      <c r="B4" s="1"/>
    </row>
    <row r="5" customFormat="false" ht="38" hidden="false" customHeight="true" outlineLevel="0" collapsed="false">
      <c r="A5" s="1" t="n">
        <v>1</v>
      </c>
      <c r="B5" s="17" t="s">
        <v>57</v>
      </c>
    </row>
    <row r="6" customFormat="false" ht="38" hidden="false" customHeight="true" outlineLevel="0" collapsed="false">
      <c r="A6" s="1" t="n">
        <v>2</v>
      </c>
      <c r="B6" s="17" t="s">
        <v>58</v>
      </c>
    </row>
    <row r="7" customFormat="false" ht="38" hidden="false" customHeight="true" outlineLevel="0" collapsed="false">
      <c r="A7" s="1" t="n">
        <v>3</v>
      </c>
      <c r="B7" s="17" t="s">
        <v>59</v>
      </c>
    </row>
    <row r="8" customFormat="false" ht="38" hidden="false" customHeight="true" outlineLevel="0" collapsed="false">
      <c r="A8" s="1" t="n">
        <v>4</v>
      </c>
      <c r="B8" s="17" t="s">
        <v>60</v>
      </c>
    </row>
    <row r="9" customFormat="false" ht="38" hidden="false" customHeight="true" outlineLevel="0" collapsed="false">
      <c r="A9" s="1" t="n">
        <v>5</v>
      </c>
      <c r="B9" s="17" t="s">
        <v>61</v>
      </c>
    </row>
    <row r="10" customFormat="false" ht="38" hidden="false" customHeight="true" outlineLevel="0" collapsed="false">
      <c r="A10" s="1" t="n">
        <v>6</v>
      </c>
      <c r="B10" s="17" t="s">
        <v>62</v>
      </c>
    </row>
    <row r="11" customFormat="false" ht="38" hidden="false" customHeight="true" outlineLevel="0" collapsed="false">
      <c r="A11" s="1" t="n">
        <v>7</v>
      </c>
      <c r="B11" s="17" t="s">
        <v>63</v>
      </c>
    </row>
    <row r="12" customFormat="false" ht="38" hidden="false" customHeight="true" outlineLevel="0" collapsed="false">
      <c r="A12" s="1" t="n">
        <v>8</v>
      </c>
      <c r="B12" s="17" t="s">
        <v>64</v>
      </c>
    </row>
    <row r="13" customFormat="false" ht="38" hidden="false" customHeight="true" outlineLevel="0" collapsed="false">
      <c r="A13" s="1" t="n">
        <v>9</v>
      </c>
      <c r="B13" s="17" t="s">
        <v>65</v>
      </c>
    </row>
    <row r="14" customFormat="false" ht="38" hidden="false" customHeight="true" outlineLevel="0" collapsed="false">
      <c r="A14" s="1" t="n">
        <v>10</v>
      </c>
      <c r="B14" s="17" t="s">
        <v>66</v>
      </c>
    </row>
    <row r="15" customFormat="false" ht="38" hidden="false" customHeight="true" outlineLevel="0" collapsed="false">
      <c r="A15" s="1" t="n">
        <v>11</v>
      </c>
      <c r="B15" s="17" t="s">
        <v>67</v>
      </c>
    </row>
    <row r="16" customFormat="false" ht="38" hidden="false" customHeight="true" outlineLevel="0" collapsed="false">
      <c r="A16" s="1" t="n">
        <v>12</v>
      </c>
      <c r="B16" s="17" t="s">
        <v>68</v>
      </c>
    </row>
    <row r="17" customFormat="false" ht="38" hidden="false" customHeight="true" outlineLevel="0" collapsed="false">
      <c r="A17" s="1" t="n">
        <v>13</v>
      </c>
      <c r="B17" s="17" t="s">
        <v>69</v>
      </c>
    </row>
    <row r="18" customFormat="false" ht="38" hidden="false" customHeight="true" outlineLevel="0" collapsed="false">
      <c r="A18" s="1" t="n">
        <v>14</v>
      </c>
      <c r="B18" s="17" t="s">
        <v>70</v>
      </c>
    </row>
    <row r="19" customFormat="false" ht="38" hidden="false" customHeight="true" outlineLevel="0" collapsed="false">
      <c r="A19" s="1" t="n">
        <v>15</v>
      </c>
      <c r="B19" s="17" t="s">
        <v>71</v>
      </c>
    </row>
    <row r="20" customFormat="false" ht="25" hidden="false" customHeight="true" outlineLevel="0" collapsed="false">
      <c r="A20" s="1"/>
      <c r="B20" s="1"/>
    </row>
    <row r="21" customFormat="false" ht="25" hidden="false" customHeight="true" outlineLevel="0" collapsed="false">
      <c r="A21" s="1"/>
      <c r="B21" s="1"/>
    </row>
  </sheetData>
  <printOptions headings="false" gridLines="false" gridLinesSet="true" horizontalCentered="true" verticalCentered="false"/>
  <pageMargins left="0.35" right="0.35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